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7" rupBuild="18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01-Works\02-Work\06-Projects\"/>
    </mc:Choice>
  </mc:AlternateContent>
  <bookViews>
    <workbookView xWindow="0" yWindow="0" windowWidth="20490" windowHeight="6930" activeTab="1" xr2:uid="{DEB26077-0AF0-4EEA-BC86-D115C2927C12}"/>
  </bookViews>
  <sheets>
    <sheet name="Sheet1" sheetId="1" r:id="rId1"/>
    <sheet name="Sheet2" sheetId="2" r:id="rId2"/>
  </sheet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803" i="2" l="1"/>
  <c r="E601" i="2"/>
  <c r="E768" i="2"/>
  <c r="E502" i="2"/>
  <c r="E84" i="2"/>
  <c r="E801" i="2"/>
  <c r="E529" i="2"/>
  <c r="E809" i="2"/>
  <c r="E709" i="2"/>
  <c r="E137" i="2"/>
  <c r="E640" i="2"/>
  <c r="E93" i="2"/>
  <c r="E2" i="2"/>
  <c r="E3" i="2"/>
  <c r="E4" i="2"/>
  <c r="E5" i="2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19" i="2"/>
  <c r="E20" i="2"/>
  <c r="E21" i="2"/>
  <c r="E22" i="2"/>
  <c r="E23" i="2"/>
  <c r="E24" i="2"/>
  <c r="E25" i="2"/>
  <c r="E26" i="2"/>
  <c r="E27" i="2"/>
  <c r="E28" i="2"/>
  <c r="E29" i="2"/>
  <c r="E30" i="2"/>
  <c r="E31" i="2"/>
  <c r="E32" i="2"/>
  <c r="E33" i="2"/>
  <c r="E34" i="2"/>
  <c r="E35" i="2"/>
  <c r="E36" i="2"/>
  <c r="E37" i="2"/>
  <c r="E38" i="2"/>
  <c r="E39" i="2"/>
  <c r="E40" i="2"/>
  <c r="E41" i="2"/>
  <c r="E42" i="2"/>
  <c r="E43" i="2"/>
  <c r="E44" i="2"/>
  <c r="E45" i="2"/>
  <c r="E46" i="2"/>
  <c r="E47" i="2"/>
  <c r="E48" i="2"/>
  <c r="E49" i="2"/>
  <c r="E50" i="2"/>
  <c r="E51" i="2"/>
  <c r="E52" i="2"/>
  <c r="E53" i="2"/>
  <c r="E54" i="2"/>
  <c r="E55" i="2"/>
  <c r="E56" i="2"/>
  <c r="E57" i="2"/>
  <c r="E58" i="2"/>
  <c r="E59" i="2"/>
  <c r="E60" i="2"/>
  <c r="E61" i="2"/>
  <c r="E62" i="2"/>
  <c r="E63" i="2"/>
  <c r="E64" i="2"/>
  <c r="E65" i="2"/>
  <c r="E66" i="2"/>
  <c r="E67" i="2"/>
  <c r="E68" i="2"/>
  <c r="E69" i="2"/>
  <c r="E70" i="2"/>
  <c r="E71" i="2"/>
  <c r="E72" i="2"/>
  <c r="E73" i="2"/>
  <c r="E74" i="2"/>
  <c r="E75" i="2"/>
  <c r="E76" i="2"/>
  <c r="E77" i="2"/>
  <c r="E78" i="2"/>
  <c r="E79" i="2"/>
  <c r="E80" i="2"/>
  <c r="E81" i="2"/>
  <c r="E82" i="2"/>
  <c r="E83" i="2"/>
  <c r="E85" i="2"/>
  <c r="E86" i="2"/>
  <c r="E87" i="2"/>
  <c r="E88" i="2"/>
  <c r="E89" i="2"/>
  <c r="E90" i="2"/>
  <c r="E91" i="2"/>
  <c r="E92" i="2"/>
  <c r="E94" i="2"/>
  <c r="E95" i="2"/>
  <c r="E96" i="2"/>
  <c r="E97" i="2"/>
  <c r="E98" i="2"/>
  <c r="E99" i="2"/>
  <c r="E100" i="2"/>
  <c r="E101" i="2"/>
  <c r="E102" i="2"/>
  <c r="E103" i="2"/>
  <c r="E104" i="2"/>
  <c r="E105" i="2"/>
  <c r="E106" i="2"/>
  <c r="E107" i="2"/>
  <c r="E108" i="2"/>
  <c r="E109" i="2"/>
  <c r="E110" i="2"/>
  <c r="E111" i="2"/>
  <c r="E112" i="2"/>
  <c r="E113" i="2"/>
  <c r="E114" i="2"/>
  <c r="E115" i="2"/>
  <c r="E116" i="2"/>
  <c r="E117" i="2"/>
  <c r="E118" i="2"/>
  <c r="E119" i="2"/>
  <c r="E120" i="2"/>
  <c r="E121" i="2"/>
  <c r="E122" i="2"/>
  <c r="E123" i="2"/>
  <c r="E124" i="2"/>
  <c r="E125" i="2"/>
  <c r="E126" i="2"/>
  <c r="E127" i="2"/>
  <c r="E128" i="2"/>
  <c r="E129" i="2"/>
  <c r="E130" i="2"/>
  <c r="E131" i="2"/>
  <c r="E132" i="2"/>
  <c r="E133" i="2"/>
  <c r="E134" i="2"/>
  <c r="E135" i="2"/>
  <c r="E136" i="2"/>
  <c r="E138" i="2"/>
  <c r="E139" i="2"/>
  <c r="E140" i="2"/>
  <c r="E141" i="2"/>
  <c r="E142" i="2"/>
  <c r="E143" i="2"/>
  <c r="E144" i="2"/>
  <c r="E145" i="2"/>
  <c r="E146" i="2"/>
  <c r="E147" i="2"/>
  <c r="E148" i="2"/>
  <c r="E149" i="2"/>
  <c r="E150" i="2"/>
  <c r="E151" i="2"/>
  <c r="E152" i="2"/>
  <c r="E153" i="2"/>
  <c r="E154" i="2"/>
  <c r="E155" i="2"/>
  <c r="E156" i="2"/>
  <c r="E157" i="2"/>
  <c r="E158" i="2"/>
  <c r="E159" i="2"/>
  <c r="E160" i="2"/>
  <c r="E161" i="2"/>
  <c r="E162" i="2"/>
  <c r="E163" i="2"/>
  <c r="E164" i="2"/>
  <c r="E165" i="2"/>
  <c r="E166" i="2"/>
  <c r="E167" i="2"/>
  <c r="E168" i="2"/>
  <c r="E169" i="2"/>
  <c r="E170" i="2"/>
  <c r="E171" i="2"/>
  <c r="E172" i="2"/>
  <c r="E173" i="2"/>
  <c r="E174" i="2"/>
  <c r="E175" i="2"/>
  <c r="E176" i="2"/>
  <c r="E177" i="2"/>
  <c r="E178" i="2"/>
  <c r="E179" i="2"/>
  <c r="E180" i="2"/>
  <c r="E181" i="2"/>
  <c r="E182" i="2"/>
  <c r="E183" i="2"/>
  <c r="E184" i="2"/>
  <c r="E185" i="2"/>
  <c r="E186" i="2"/>
  <c r="E187" i="2"/>
  <c r="E188" i="2"/>
  <c r="E189" i="2"/>
  <c r="E190" i="2"/>
  <c r="E191" i="2"/>
  <c r="E192" i="2"/>
  <c r="E193" i="2"/>
  <c r="E194" i="2"/>
  <c r="E195" i="2"/>
  <c r="E196" i="2"/>
  <c r="E197" i="2"/>
  <c r="E198" i="2"/>
  <c r="E199" i="2"/>
  <c r="E200" i="2"/>
  <c r="E201" i="2"/>
  <c r="E202" i="2"/>
  <c r="E203" i="2"/>
  <c r="E204" i="2"/>
  <c r="E205" i="2"/>
  <c r="E206" i="2"/>
  <c r="E207" i="2"/>
  <c r="E208" i="2"/>
  <c r="E209" i="2"/>
  <c r="E210" i="2"/>
  <c r="E211" i="2"/>
  <c r="E212" i="2"/>
  <c r="E213" i="2"/>
  <c r="E214" i="2"/>
  <c r="E215" i="2"/>
  <c r="E216" i="2"/>
  <c r="E217" i="2"/>
  <c r="E218" i="2"/>
  <c r="E219" i="2"/>
  <c r="E220" i="2"/>
  <c r="E221" i="2"/>
  <c r="E222" i="2"/>
  <c r="E223" i="2"/>
  <c r="E224" i="2"/>
  <c r="E225" i="2"/>
  <c r="E226" i="2"/>
  <c r="E227" i="2"/>
  <c r="E228" i="2"/>
  <c r="E229" i="2"/>
  <c r="E230" i="2"/>
  <c r="E231" i="2"/>
  <c r="E232" i="2"/>
  <c r="E233" i="2"/>
  <c r="E234" i="2"/>
  <c r="E235" i="2"/>
  <c r="E236" i="2"/>
  <c r="E237" i="2"/>
  <c r="E238" i="2"/>
  <c r="E239" i="2"/>
  <c r="E240" i="2"/>
  <c r="E241" i="2"/>
  <c r="E242" i="2"/>
  <c r="E243" i="2"/>
  <c r="E244" i="2"/>
  <c r="E245" i="2"/>
  <c r="E246" i="2"/>
  <c r="E247" i="2"/>
  <c r="E248" i="2"/>
  <c r="E249" i="2"/>
  <c r="E250" i="2"/>
  <c r="E251" i="2"/>
  <c r="E252" i="2"/>
  <c r="E253" i="2"/>
  <c r="E254" i="2"/>
  <c r="E255" i="2"/>
  <c r="E256" i="2"/>
  <c r="E257" i="2"/>
  <c r="E258" i="2"/>
  <c r="E259" i="2"/>
  <c r="E260" i="2"/>
  <c r="E261" i="2"/>
  <c r="E262" i="2"/>
  <c r="E263" i="2"/>
  <c r="E264" i="2"/>
  <c r="E265" i="2"/>
  <c r="E266" i="2"/>
  <c r="E267" i="2"/>
  <c r="E268" i="2"/>
  <c r="E269" i="2"/>
  <c r="E270" i="2"/>
  <c r="E271" i="2"/>
  <c r="E272" i="2"/>
  <c r="E273" i="2"/>
  <c r="E274" i="2"/>
  <c r="E275" i="2"/>
  <c r="E276" i="2"/>
  <c r="E277" i="2"/>
  <c r="E278" i="2"/>
  <c r="E279" i="2"/>
  <c r="E280" i="2"/>
  <c r="E281" i="2"/>
  <c r="E282" i="2"/>
  <c r="E283" i="2"/>
  <c r="E284" i="2"/>
  <c r="E285" i="2"/>
  <c r="E286" i="2"/>
  <c r="E287" i="2"/>
  <c r="E288" i="2"/>
  <c r="E289" i="2"/>
  <c r="E290" i="2"/>
  <c r="E291" i="2"/>
  <c r="E292" i="2"/>
  <c r="E293" i="2"/>
  <c r="E294" i="2"/>
  <c r="E295" i="2"/>
  <c r="E296" i="2"/>
  <c r="E297" i="2"/>
  <c r="E298" i="2"/>
  <c r="E299" i="2"/>
  <c r="E300" i="2"/>
  <c r="E301" i="2"/>
  <c r="E302" i="2"/>
  <c r="E303" i="2"/>
  <c r="E304" i="2"/>
  <c r="E305" i="2"/>
  <c r="E306" i="2"/>
  <c r="E307" i="2"/>
  <c r="E308" i="2"/>
  <c r="E309" i="2"/>
  <c r="E310" i="2"/>
  <c r="E311" i="2"/>
  <c r="E312" i="2"/>
  <c r="E313" i="2"/>
  <c r="E314" i="2"/>
  <c r="E315" i="2"/>
  <c r="E316" i="2"/>
  <c r="E317" i="2"/>
  <c r="E318" i="2"/>
  <c r="E319" i="2"/>
  <c r="E320" i="2"/>
  <c r="E321" i="2"/>
  <c r="E322" i="2"/>
  <c r="E323" i="2"/>
  <c r="E324" i="2"/>
  <c r="E325" i="2"/>
  <c r="E326" i="2"/>
  <c r="E327" i="2"/>
  <c r="E328" i="2"/>
  <c r="E329" i="2"/>
  <c r="E330" i="2"/>
  <c r="E331" i="2"/>
  <c r="E332" i="2"/>
  <c r="E333" i="2"/>
  <c r="E334" i="2"/>
  <c r="E335" i="2"/>
  <c r="E336" i="2"/>
  <c r="E337" i="2"/>
  <c r="E338" i="2"/>
  <c r="E339" i="2"/>
  <c r="E340" i="2"/>
  <c r="E341" i="2"/>
  <c r="E342" i="2"/>
  <c r="E343" i="2"/>
  <c r="E344" i="2"/>
  <c r="E345" i="2"/>
  <c r="E346" i="2"/>
  <c r="E347" i="2"/>
  <c r="E348" i="2"/>
  <c r="E349" i="2"/>
  <c r="E350" i="2"/>
  <c r="E351" i="2"/>
  <c r="E352" i="2"/>
  <c r="E353" i="2"/>
  <c r="E354" i="2"/>
  <c r="E355" i="2"/>
  <c r="E356" i="2"/>
  <c r="E357" i="2"/>
  <c r="E358" i="2"/>
  <c r="E359" i="2"/>
  <c r="E360" i="2"/>
  <c r="E361" i="2"/>
  <c r="E362" i="2"/>
  <c r="E363" i="2"/>
  <c r="E364" i="2"/>
  <c r="E365" i="2"/>
  <c r="E366" i="2"/>
  <c r="E367" i="2"/>
  <c r="E368" i="2"/>
  <c r="E369" i="2"/>
  <c r="E370" i="2"/>
  <c r="E371" i="2"/>
  <c r="E372" i="2"/>
  <c r="E373" i="2"/>
  <c r="E374" i="2"/>
  <c r="E375" i="2"/>
  <c r="E376" i="2"/>
  <c r="E377" i="2"/>
  <c r="E378" i="2"/>
  <c r="E379" i="2"/>
  <c r="E380" i="2"/>
  <c r="E381" i="2"/>
  <c r="E382" i="2"/>
  <c r="E383" i="2"/>
  <c r="E384" i="2"/>
  <c r="E385" i="2"/>
  <c r="E386" i="2"/>
  <c r="E387" i="2"/>
  <c r="E388" i="2"/>
  <c r="E389" i="2"/>
  <c r="E390" i="2"/>
  <c r="E391" i="2"/>
  <c r="E392" i="2"/>
  <c r="E393" i="2"/>
  <c r="E394" i="2"/>
  <c r="E395" i="2"/>
  <c r="E396" i="2"/>
  <c r="E397" i="2"/>
  <c r="E398" i="2"/>
  <c r="E399" i="2"/>
  <c r="E400" i="2"/>
  <c r="E401" i="2"/>
  <c r="E402" i="2"/>
  <c r="E403" i="2"/>
  <c r="E404" i="2"/>
  <c r="E405" i="2"/>
  <c r="E406" i="2"/>
  <c r="E407" i="2"/>
  <c r="E408" i="2"/>
  <c r="E409" i="2"/>
  <c r="E410" i="2"/>
  <c r="E411" i="2"/>
  <c r="E412" i="2"/>
  <c r="E413" i="2"/>
  <c r="E414" i="2"/>
  <c r="E415" i="2"/>
  <c r="E416" i="2"/>
  <c r="E417" i="2"/>
  <c r="E418" i="2"/>
  <c r="E419" i="2"/>
  <c r="E420" i="2"/>
  <c r="E421" i="2"/>
  <c r="E422" i="2"/>
  <c r="E423" i="2"/>
  <c r="E424" i="2"/>
  <c r="E425" i="2"/>
  <c r="E426" i="2"/>
  <c r="E427" i="2"/>
  <c r="E428" i="2"/>
  <c r="E429" i="2"/>
  <c r="E430" i="2"/>
  <c r="E431" i="2"/>
  <c r="E432" i="2"/>
  <c r="E433" i="2"/>
  <c r="E434" i="2"/>
  <c r="E435" i="2"/>
  <c r="E436" i="2"/>
  <c r="E437" i="2"/>
  <c r="E438" i="2"/>
  <c r="E439" i="2"/>
  <c r="E440" i="2"/>
  <c r="E441" i="2"/>
  <c r="E442" i="2"/>
  <c r="E443" i="2"/>
  <c r="E444" i="2"/>
  <c r="E445" i="2"/>
  <c r="E446" i="2"/>
  <c r="E447" i="2"/>
  <c r="E448" i="2"/>
  <c r="E449" i="2"/>
  <c r="E450" i="2"/>
  <c r="E451" i="2"/>
  <c r="E452" i="2"/>
  <c r="E453" i="2"/>
  <c r="E454" i="2"/>
  <c r="E455" i="2"/>
  <c r="E456" i="2"/>
  <c r="E457" i="2"/>
  <c r="E458" i="2"/>
  <c r="E459" i="2"/>
  <c r="E460" i="2"/>
  <c r="E461" i="2"/>
  <c r="E462" i="2"/>
  <c r="E463" i="2"/>
  <c r="E464" i="2"/>
  <c r="E465" i="2"/>
  <c r="E466" i="2"/>
  <c r="E467" i="2"/>
  <c r="E468" i="2"/>
  <c r="E469" i="2"/>
  <c r="E470" i="2"/>
  <c r="E471" i="2"/>
  <c r="E472" i="2"/>
  <c r="E473" i="2"/>
  <c r="E474" i="2"/>
  <c r="E475" i="2"/>
  <c r="E476" i="2"/>
  <c r="E477" i="2"/>
  <c r="E478" i="2"/>
  <c r="E479" i="2"/>
  <c r="E480" i="2"/>
  <c r="E481" i="2"/>
  <c r="E482" i="2"/>
  <c r="E483" i="2"/>
  <c r="E484" i="2"/>
  <c r="E485" i="2"/>
  <c r="E486" i="2"/>
  <c r="E487" i="2"/>
  <c r="E488" i="2"/>
  <c r="E489" i="2"/>
  <c r="E490" i="2"/>
  <c r="E491" i="2"/>
  <c r="E492" i="2"/>
  <c r="E493" i="2"/>
  <c r="E494" i="2"/>
  <c r="E495" i="2"/>
  <c r="E496" i="2"/>
  <c r="E497" i="2"/>
  <c r="E498" i="2"/>
  <c r="E499" i="2"/>
  <c r="E500" i="2"/>
  <c r="E501" i="2"/>
  <c r="E503" i="2"/>
  <c r="E504" i="2"/>
  <c r="E505" i="2"/>
  <c r="E506" i="2"/>
  <c r="E507" i="2"/>
  <c r="E508" i="2"/>
  <c r="E509" i="2"/>
  <c r="E510" i="2"/>
  <c r="E511" i="2"/>
  <c r="E512" i="2"/>
  <c r="E513" i="2"/>
  <c r="E514" i="2"/>
  <c r="E515" i="2"/>
  <c r="E516" i="2"/>
  <c r="E517" i="2"/>
  <c r="E518" i="2"/>
  <c r="E519" i="2"/>
  <c r="E520" i="2"/>
  <c r="E521" i="2"/>
  <c r="E522" i="2"/>
  <c r="E523" i="2"/>
  <c r="E524" i="2"/>
  <c r="E525" i="2"/>
  <c r="E526" i="2"/>
  <c r="E527" i="2"/>
  <c r="E528" i="2"/>
  <c r="E530" i="2"/>
  <c r="E531" i="2"/>
  <c r="E532" i="2"/>
  <c r="E533" i="2"/>
  <c r="E534" i="2"/>
  <c r="E535" i="2"/>
  <c r="E536" i="2"/>
  <c r="E537" i="2"/>
  <c r="E538" i="2"/>
  <c r="E539" i="2"/>
  <c r="E540" i="2"/>
  <c r="E541" i="2"/>
  <c r="E542" i="2"/>
  <c r="E543" i="2"/>
  <c r="E544" i="2"/>
  <c r="E545" i="2"/>
  <c r="E546" i="2"/>
  <c r="E547" i="2"/>
  <c r="E548" i="2"/>
  <c r="E549" i="2"/>
  <c r="E550" i="2"/>
  <c r="E551" i="2"/>
  <c r="E552" i="2"/>
  <c r="E553" i="2"/>
  <c r="E554" i="2"/>
  <c r="E555" i="2"/>
  <c r="E556" i="2"/>
  <c r="E557" i="2"/>
  <c r="E558" i="2"/>
  <c r="E559" i="2"/>
  <c r="E560" i="2"/>
  <c r="E561" i="2"/>
  <c r="E562" i="2"/>
  <c r="E563" i="2"/>
  <c r="E564" i="2"/>
  <c r="E565" i="2"/>
  <c r="E566" i="2"/>
  <c r="E567" i="2"/>
  <c r="E568" i="2"/>
  <c r="E569" i="2"/>
  <c r="E570" i="2"/>
  <c r="E571" i="2"/>
  <c r="E572" i="2"/>
  <c r="E573" i="2"/>
  <c r="E574" i="2"/>
  <c r="E575" i="2"/>
  <c r="E576" i="2"/>
  <c r="E577" i="2"/>
  <c r="E578" i="2"/>
  <c r="E579" i="2"/>
  <c r="E580" i="2"/>
  <c r="E581" i="2"/>
  <c r="E582" i="2"/>
  <c r="E583" i="2"/>
  <c r="E584" i="2"/>
  <c r="E585" i="2"/>
  <c r="E586" i="2"/>
  <c r="E587" i="2"/>
  <c r="E588" i="2"/>
  <c r="E589" i="2"/>
  <c r="E590" i="2"/>
  <c r="E591" i="2"/>
  <c r="E592" i="2"/>
  <c r="E593" i="2"/>
  <c r="E594" i="2"/>
  <c r="E595" i="2"/>
  <c r="E596" i="2"/>
  <c r="E597" i="2"/>
  <c r="E598" i="2"/>
  <c r="E599" i="2"/>
  <c r="E600" i="2"/>
  <c r="E602" i="2"/>
  <c r="E603" i="2"/>
  <c r="E604" i="2"/>
  <c r="E605" i="2"/>
  <c r="E606" i="2"/>
  <c r="E607" i="2"/>
  <c r="E608" i="2"/>
  <c r="E609" i="2"/>
  <c r="E610" i="2"/>
  <c r="E611" i="2"/>
  <c r="E612" i="2"/>
  <c r="E613" i="2"/>
  <c r="E614" i="2"/>
  <c r="E615" i="2"/>
  <c r="E616" i="2"/>
  <c r="E617" i="2"/>
  <c r="E618" i="2"/>
  <c r="E619" i="2"/>
  <c r="E620" i="2"/>
  <c r="E621" i="2"/>
  <c r="E622" i="2"/>
  <c r="E623" i="2"/>
  <c r="E624" i="2"/>
  <c r="E625" i="2"/>
  <c r="E626" i="2"/>
  <c r="E627" i="2"/>
  <c r="E628" i="2"/>
  <c r="E629" i="2"/>
  <c r="E630" i="2"/>
  <c r="E631" i="2"/>
  <c r="E632" i="2"/>
  <c r="E633" i="2"/>
  <c r="E634" i="2"/>
  <c r="E635" i="2"/>
  <c r="E636" i="2"/>
  <c r="E637" i="2"/>
  <c r="E638" i="2"/>
  <c r="E639" i="2"/>
  <c r="E641" i="2"/>
  <c r="E642" i="2"/>
  <c r="E643" i="2"/>
  <c r="E644" i="2"/>
  <c r="E645" i="2"/>
  <c r="E646" i="2"/>
  <c r="E647" i="2"/>
  <c r="E648" i="2"/>
  <c r="E649" i="2"/>
  <c r="E650" i="2"/>
  <c r="E651" i="2"/>
  <c r="E652" i="2"/>
  <c r="E653" i="2"/>
  <c r="E654" i="2"/>
  <c r="E655" i="2"/>
  <c r="E656" i="2"/>
  <c r="E657" i="2"/>
  <c r="E658" i="2"/>
  <c r="E659" i="2"/>
  <c r="E660" i="2"/>
  <c r="E661" i="2"/>
  <c r="E662" i="2"/>
  <c r="E663" i="2"/>
  <c r="E664" i="2"/>
  <c r="E665" i="2"/>
  <c r="E666" i="2"/>
  <c r="E667" i="2"/>
  <c r="E668" i="2"/>
  <c r="E669" i="2"/>
  <c r="E670" i="2"/>
  <c r="E671" i="2"/>
  <c r="E672" i="2"/>
  <c r="E673" i="2"/>
  <c r="E674" i="2"/>
  <c r="E675" i="2"/>
  <c r="E676" i="2"/>
  <c r="E677" i="2"/>
  <c r="E678" i="2"/>
  <c r="E679" i="2"/>
  <c r="E680" i="2"/>
  <c r="E681" i="2"/>
  <c r="E682" i="2"/>
  <c r="E683" i="2"/>
  <c r="E684" i="2"/>
  <c r="E685" i="2"/>
  <c r="E686" i="2"/>
  <c r="E687" i="2"/>
  <c r="E688" i="2"/>
  <c r="E689" i="2"/>
  <c r="E690" i="2"/>
  <c r="E691" i="2"/>
  <c r="E692" i="2"/>
  <c r="E693" i="2"/>
  <c r="E694" i="2"/>
  <c r="E695" i="2"/>
  <c r="E696" i="2"/>
  <c r="E697" i="2"/>
  <c r="E698" i="2"/>
  <c r="E699" i="2"/>
  <c r="E700" i="2"/>
  <c r="E701" i="2"/>
  <c r="E702" i="2"/>
  <c r="E703" i="2"/>
  <c r="E704" i="2"/>
  <c r="E705" i="2"/>
  <c r="E706" i="2"/>
  <c r="E707" i="2"/>
  <c r="E708" i="2"/>
  <c r="E710" i="2"/>
  <c r="E711" i="2"/>
  <c r="E712" i="2"/>
  <c r="E713" i="2"/>
  <c r="E714" i="2"/>
  <c r="E715" i="2"/>
  <c r="E716" i="2"/>
  <c r="E717" i="2"/>
  <c r="E718" i="2"/>
  <c r="E719" i="2"/>
  <c r="E720" i="2"/>
  <c r="E721" i="2"/>
  <c r="E722" i="2"/>
  <c r="E723" i="2"/>
  <c r="E724" i="2"/>
  <c r="E725" i="2"/>
  <c r="E726" i="2"/>
  <c r="E727" i="2"/>
  <c r="E728" i="2"/>
  <c r="E729" i="2"/>
  <c r="E730" i="2"/>
  <c r="E731" i="2"/>
  <c r="E732" i="2"/>
  <c r="E733" i="2"/>
  <c r="E734" i="2"/>
  <c r="E735" i="2"/>
  <c r="E736" i="2"/>
  <c r="E737" i="2"/>
  <c r="E738" i="2"/>
  <c r="E739" i="2"/>
  <c r="E740" i="2"/>
  <c r="E741" i="2"/>
  <c r="E742" i="2"/>
  <c r="E743" i="2"/>
  <c r="E744" i="2"/>
  <c r="E745" i="2"/>
  <c r="E746" i="2"/>
  <c r="E747" i="2"/>
  <c r="E748" i="2"/>
  <c r="E749" i="2"/>
  <c r="E750" i="2"/>
  <c r="E751" i="2"/>
  <c r="E752" i="2"/>
  <c r="E753" i="2"/>
  <c r="E754" i="2"/>
  <c r="E755" i="2"/>
  <c r="E756" i="2"/>
  <c r="E757" i="2"/>
  <c r="E758" i="2"/>
  <c r="E759" i="2"/>
  <c r="E760" i="2"/>
  <c r="E761" i="2"/>
  <c r="E762" i="2"/>
  <c r="E763" i="2"/>
  <c r="E764" i="2"/>
  <c r="E765" i="2"/>
  <c r="E766" i="2"/>
  <c r="E767" i="2"/>
  <c r="E769" i="2"/>
  <c r="E770" i="2"/>
  <c r="E771" i="2"/>
  <c r="E772" i="2"/>
  <c r="E773" i="2"/>
  <c r="E774" i="2"/>
  <c r="E775" i="2"/>
  <c r="E776" i="2"/>
  <c r="E777" i="2"/>
  <c r="E778" i="2"/>
  <c r="E779" i="2"/>
  <c r="E780" i="2"/>
  <c r="E781" i="2"/>
  <c r="E782" i="2"/>
  <c r="E783" i="2"/>
  <c r="E784" i="2"/>
  <c r="E785" i="2"/>
  <c r="E786" i="2"/>
  <c r="E787" i="2"/>
  <c r="E788" i="2"/>
  <c r="E789" i="2"/>
  <c r="E790" i="2"/>
  <c r="E791" i="2"/>
  <c r="E792" i="2"/>
  <c r="E793" i="2"/>
  <c r="E794" i="2"/>
  <c r="E795" i="2"/>
  <c r="E796" i="2"/>
  <c r="E797" i="2"/>
  <c r="E798" i="2"/>
  <c r="E799" i="2"/>
  <c r="E800" i="2"/>
  <c r="E802" i="2"/>
  <c r="E804" i="2"/>
  <c r="E805" i="2"/>
  <c r="E806" i="2"/>
  <c r="E807" i="2"/>
  <c r="E808" i="2"/>
  <c r="E810" i="2"/>
  <c r="E811" i="2"/>
  <c r="E812" i="2"/>
  <c r="E813" i="2"/>
  <c r="E814" i="2"/>
  <c r="E815" i="2"/>
  <c r="E816" i="2"/>
  <c r="E817" i="2"/>
  <c r="E818" i="2"/>
  <c r="E819" i="2"/>
  <c r="E820" i="2"/>
  <c r="E821" i="2"/>
  <c r="E822" i="2"/>
  <c r="E823" i="2"/>
  <c r="E824" i="2"/>
  <c r="E825" i="2"/>
  <c r="E826" i="2"/>
  <c r="E827" i="2"/>
  <c r="E828" i="2"/>
  <c r="E829" i="2"/>
  <c r="E830" i="2"/>
  <c r="E831" i="2"/>
  <c r="E832" i="2"/>
  <c r="E833" i="2"/>
  <c r="E834" i="2"/>
  <c r="E835" i="2"/>
  <c r="E836" i="2"/>
  <c r="E837" i="2"/>
  <c r="E838" i="2"/>
  <c r="E839" i="2"/>
  <c r="E840" i="2"/>
  <c r="E841" i="2"/>
  <c r="E842" i="2"/>
  <c r="E843" i="2"/>
</calcChain>
</file>

<file path=xl/sharedStrings.xml><?xml version="1.0" encoding="utf-8"?>
<sst xmlns="http://schemas.openxmlformats.org/spreadsheetml/2006/main" count="3854" uniqueCount="1537">
  <si>
    <t>SORT BY</t>
  </si>
  <si>
    <t>Plantation Conclave - 2017 Raj Bhavan, Mumbai</t>
  </si>
  <si>
    <t>20K views12 hours ago</t>
  </si>
  <si>
    <t>Bike Rally with Sadhguru - Mumbai Rally For Rivers</t>
  </si>
  <si>
    <t>18K views19 hours ago</t>
  </si>
  <si>
    <t>Rally For Rivers - Hyderabad Glimpses</t>
  </si>
  <si>
    <t>12K views1 day ago</t>
  </si>
  <si>
    <t>Solapur Welcome Sadhguru - Rally For Rivers</t>
  </si>
  <si>
    <t>10K views1 day ago</t>
  </si>
  <si>
    <t>Students Chanting Nadi Sthuthi With Sadhguru</t>
  </si>
  <si>
    <t>14K views2 days ago</t>
  </si>
  <si>
    <t>Rally For Rivers - Vijayawada Glimpses</t>
  </si>
  <si>
    <t>3K views2 days ago</t>
  </si>
  <si>
    <t>Rally For Rivers - Chennai Glimpses</t>
  </si>
  <si>
    <t>3.9K views2 days ago</t>
  </si>
  <si>
    <t>CM Chandrababu Naidu &amp; Dr. Rajendra Singh RallyforRivers</t>
  </si>
  <si>
    <t>3.3K views3 days ago</t>
  </si>
  <si>
    <t>Rally for Rivers - Day 12 - Hyderabad</t>
  </si>
  <si>
    <t>43K views3 days ago</t>
  </si>
  <si>
    <t>CM Chandrababu Naidu &amp; Dr. Rajendra Singh Rally for Rivers</t>
  </si>
  <si>
    <t>6.1K views4 days ago</t>
  </si>
  <si>
    <t>Rally For Rivers - Thiruvananthapuram Glimpses</t>
  </si>
  <si>
    <t>4.6K views4 days ago</t>
  </si>
  <si>
    <t>Rally For Rivers - Bengaluru Glimpses</t>
  </si>
  <si>
    <t>12K views4 days ago</t>
  </si>
  <si>
    <t>Rally For Rivers - Kanyakumari Glimpses</t>
  </si>
  <si>
    <t>4.7K views4 days ago</t>
  </si>
  <si>
    <t>Rally For Rivers - Mysore Glimpses</t>
  </si>
  <si>
    <t>Rally for Rivers - Day 11 - Vijayawada</t>
  </si>
  <si>
    <t>28K views5 days ago</t>
  </si>
  <si>
    <t>Rally for Rivers - Day 7 - Bengaluru</t>
  </si>
  <si>
    <t>48K views5 days ago</t>
  </si>
  <si>
    <t>Sadhguru on a Motorcycle during Rally for Rivers</t>
  </si>
  <si>
    <t>111K views5 days ago</t>
  </si>
  <si>
    <t>IIT Madras Students In Conversation with Sadhguru</t>
  </si>
  <si>
    <t>85K views6 days ago</t>
  </si>
  <si>
    <t>Rally for Rivers - Day 8 - Chennai</t>
  </si>
  <si>
    <t>34K views1 week ago</t>
  </si>
  <si>
    <t>Rally for Rivers - Day 6 - Mysore</t>
  </si>
  <si>
    <t>44K views1 week ago</t>
  </si>
  <si>
    <t>Tamil - An Entire Civilization, Not Just a Language</t>
  </si>
  <si>
    <t>122K views1 week ago</t>
  </si>
  <si>
    <t>The Southern Roots of the Rally</t>
  </si>
  <si>
    <t>10K views1 week ago</t>
  </si>
  <si>
    <t>Rally for Rivers - Day 5 - Pondicherry</t>
  </si>
  <si>
    <t>22K views1 week ago</t>
  </si>
  <si>
    <t>Rally for Rivers - Day 4 - Tiruchirappalli</t>
  </si>
  <si>
    <t>24K views1 week ago</t>
  </si>
  <si>
    <t>Rally for Rivers Day 3 - Thiruvananthapuram</t>
  </si>
  <si>
    <t>28K views1 week ago</t>
  </si>
  <si>
    <t>Hitting Land's End</t>
  </si>
  <si>
    <t>25K views1 week ago</t>
  </si>
  <si>
    <t>What is your Message on Religious Tolerance, Sadhguru?</t>
  </si>
  <si>
    <t>Rally for Rivers Day 2 - Kanyakumari</t>
  </si>
  <si>
    <t>35K views1 week ago</t>
  </si>
  <si>
    <t>Rally for Rivers Flag-Off - Coimbatore Glimpses</t>
  </si>
  <si>
    <t>18K views1 week ago</t>
  </si>
  <si>
    <t>Rally for Rivers Day 2 - Madurai</t>
  </si>
  <si>
    <t>16K views2 weeks ago</t>
  </si>
  <si>
    <t>Rally for Rivers Day 1 - Flag off at Coimbatore</t>
  </si>
  <si>
    <t>38K views2 weeks ago</t>
  </si>
  <si>
    <t>Rally for Rivers - Save Our Soil</t>
  </si>
  <si>
    <t>24K views2 weeks ago</t>
  </si>
  <si>
    <t>It's Now or Never! Rally for Rivers</t>
  </si>
  <si>
    <t>Supporting Entrepreneurship in Developing Nations</t>
  </si>
  <si>
    <t>12K views2 weeks ago</t>
  </si>
  <si>
    <t>Rally For Rivers Day - Sept 1st.</t>
  </si>
  <si>
    <t>41K views2 weeks ago</t>
  </si>
  <si>
    <t>Sadhguru on Pregnancy &amp; Motherhood</t>
  </si>
  <si>
    <t>69K views3 weeks ago</t>
  </si>
  <si>
    <t>Time &amp; Space: Concept or Reality?</t>
  </si>
  <si>
    <t>86K views1 month ago</t>
  </si>
  <si>
    <t>CC</t>
  </si>
  <si>
    <t>Sadhguru's Independence Day Message - 2017</t>
  </si>
  <si>
    <t>55K views1 month ago</t>
  </si>
  <si>
    <t>Sadhguru on Strategic Planning and Sustainable Business Development</t>
  </si>
  <si>
    <t>42K views1 month ago</t>
  </si>
  <si>
    <t>Yoga in a Busy Life: Why is it Needed? - Sadhguru Answers</t>
  </si>
  <si>
    <t>65K views1 month ago</t>
  </si>
  <si>
    <t>What Does It Take to Reach Enlightenment?</t>
  </si>
  <si>
    <t>92K views1 month ago</t>
  </si>
  <si>
    <t>What Doesn’t Work, Don’t Pass It On!</t>
  </si>
  <si>
    <t>102K views1 month ago</t>
  </si>
  <si>
    <t>Stop Raising the Bar of Survival: Sadhguru at MIT</t>
  </si>
  <si>
    <t>123K views1 month ago</t>
  </si>
  <si>
    <t>Rally for Rivers – Save India’s Lifelines</t>
  </si>
  <si>
    <t>293K views1 month ago</t>
  </si>
  <si>
    <t>Life Literacy - Perception Beyond Survival</t>
  </si>
  <si>
    <t>51K views1 month ago</t>
  </si>
  <si>
    <t>Physical Presence of Guru not Required</t>
  </si>
  <si>
    <t>59K views1 month ago</t>
  </si>
  <si>
    <t>Investing in Interiority - Sadhguru on China’s Future</t>
  </si>
  <si>
    <t>52K views1 month ago</t>
  </si>
  <si>
    <t>Karma is not the Problem</t>
  </si>
  <si>
    <t>136K views1 month ago</t>
  </si>
  <si>
    <t>Turning Up the Voltage</t>
  </si>
  <si>
    <t>74K views1 month ago</t>
  </si>
  <si>
    <t>Violence Against Women - Sadhguru Speaks</t>
  </si>
  <si>
    <t>15K views1 month ago</t>
  </si>
  <si>
    <t>Love a Chemical Hijack - Shekhar Kapur with Sadhguru</t>
  </si>
  <si>
    <t>21K views1 month ago</t>
  </si>
  <si>
    <t>Twilight Moments - Pancha Bhuta Aradhana</t>
  </si>
  <si>
    <t>7.9K views1 month ago</t>
  </si>
  <si>
    <t>Adiyogi Alayam – Establishing a Sacred Space</t>
  </si>
  <si>
    <t>8.6K views1 month ago</t>
  </si>
  <si>
    <t>Shekhar Kapur asks Sadhguru about Death</t>
  </si>
  <si>
    <t>33K views1 month ago</t>
  </si>
  <si>
    <t>Sadhguru's Enlightenment - In His Own Words</t>
  </si>
  <si>
    <t>57K views1 month ago</t>
  </si>
  <si>
    <t>Twilight Moments - Adiyogi Alayam</t>
  </si>
  <si>
    <t>6.5K views1 month ago</t>
  </si>
  <si>
    <t>Fighting Your Own Thoughts</t>
  </si>
  <si>
    <t>290K views1 month ago</t>
  </si>
  <si>
    <t>Mystic Eye with Sadhguru in Chennai on 20th Aug, 2017</t>
  </si>
  <si>
    <t>Spirituality is not a Disability</t>
  </si>
  <si>
    <t>60K views1 month ago</t>
  </si>
  <si>
    <t>Seeking a Deeper Experience of Life</t>
  </si>
  <si>
    <t>66K views2 months ago</t>
  </si>
  <si>
    <t>Don’t Use an Airplane as a Bullock Cart</t>
  </si>
  <si>
    <t>54K views2 months ago</t>
  </si>
  <si>
    <t>Rally for Rivers - Campaign Launch by Sadhguru</t>
  </si>
  <si>
    <t>180K views2 months ago</t>
  </si>
  <si>
    <t>Evolving into Consciousness</t>
  </si>
  <si>
    <t>94K views2 months ago</t>
  </si>
  <si>
    <t>Keeping Your Tricks Aside</t>
  </si>
  <si>
    <t>86K views2 months ago</t>
  </si>
  <si>
    <t>Guru Purnima with Sadhguru (2017) - Live</t>
  </si>
  <si>
    <t>246K views2 months ago</t>
  </si>
  <si>
    <t>From “Only Human” to “I Am Human!”</t>
  </si>
  <si>
    <t>41K views2 months ago</t>
  </si>
  <si>
    <t>Taking Charge of Prana</t>
  </si>
  <si>
    <t>110K views2 months ago</t>
  </si>
  <si>
    <t>Like and Dislike, the Basis of Bondage</t>
  </si>
  <si>
    <t>62K views2 months ago</t>
  </si>
  <si>
    <t>Shiva – Perception Beyond the Physical</t>
  </si>
  <si>
    <t>116K views2 months ago</t>
  </si>
  <si>
    <t>Offering Yoga to our Soldiers</t>
  </si>
  <si>
    <t>23K views2 months ago</t>
  </si>
  <si>
    <t>Why Yogis Should Run the World</t>
  </si>
  <si>
    <t>57K views2 months ago</t>
  </si>
  <si>
    <t>Sadhguru Speaks: Kashmir Stone Pelting Incident</t>
  </si>
  <si>
    <t>Taking Charge of Your 98%</t>
  </si>
  <si>
    <t>154K views2 months ago</t>
  </si>
  <si>
    <t>Why Do We Offer Milk or Honey on Shivalinga?</t>
  </si>
  <si>
    <t>141K views2 months ago</t>
  </si>
  <si>
    <t>Sadhguru’s Message for International Day of Yoga 2017</t>
  </si>
  <si>
    <t>44K views2 months ago</t>
  </si>
  <si>
    <t>International Day of Yoga 2017 - Live from Isha Yoga Center</t>
  </si>
  <si>
    <t>106K views2 months ago</t>
  </si>
  <si>
    <t>Four Paths of Yoga</t>
  </si>
  <si>
    <t>68K views2 months ago</t>
  </si>
  <si>
    <t>Truth is a Natural Happening</t>
  </si>
  <si>
    <t>Yoga for Children and Soldiers</t>
  </si>
  <si>
    <t>29K views3 months ago</t>
  </si>
  <si>
    <t>India's BSF Officers in Conversation with Sadhguru [Full Episode]</t>
  </si>
  <si>
    <t>268K views3 months ago</t>
  </si>
  <si>
    <t>Addressing Inequality and Wealth Distribution</t>
  </si>
  <si>
    <t>46K views3 months ago</t>
  </si>
  <si>
    <t>Exploring Life Beyond Survival</t>
  </si>
  <si>
    <t>58K views3 months ago</t>
  </si>
  <si>
    <t>Rapid Fire Round – Karan Johar with Sadhguru</t>
  </si>
  <si>
    <t>1.6M views3 months ago</t>
  </si>
  <si>
    <t>Sadhguru's Motorcycle Journeys Across India</t>
  </si>
  <si>
    <t>241K views3 months ago</t>
  </si>
  <si>
    <t>112 ft Adiyogi - Exuberant yet Equanimous</t>
  </si>
  <si>
    <t>33K views3 months ago</t>
  </si>
  <si>
    <t>Our Environment is Our Life</t>
  </si>
  <si>
    <t>36K views3 months ago</t>
  </si>
  <si>
    <t>Karan Johar In Conversation with Sadhguru - Live from Mumbai - June 4, 2017</t>
  </si>
  <si>
    <t>680K views3 months ago</t>
  </si>
  <si>
    <t>Is Yoga a Solution for Discrimination? Mr. Pravin Gordhan with Sadhguru</t>
  </si>
  <si>
    <t>30K views3 months ago</t>
  </si>
  <si>
    <t>Supporting Your Child’s Success</t>
  </si>
  <si>
    <t>No Problems! Only Possibilities</t>
  </si>
  <si>
    <t>91K views3 months ago</t>
  </si>
  <si>
    <t>Time for a Life Audit</t>
  </si>
  <si>
    <t>82K views3 months ago</t>
  </si>
  <si>
    <t>Why Do People Get Thyroid Problems?</t>
  </si>
  <si>
    <t>1.1M views3 months ago</t>
  </si>
  <si>
    <t>Just Get There!</t>
  </si>
  <si>
    <t>112K views3 months ago</t>
  </si>
  <si>
    <t>Arranging Efficiency</t>
  </si>
  <si>
    <t>71K views3 months ago</t>
  </si>
  <si>
    <t>Becoming Sensitive to Life</t>
  </si>
  <si>
    <t>82K views4 months ago</t>
  </si>
  <si>
    <t>When The Land Heats Up</t>
  </si>
  <si>
    <t>45K views4 months ago</t>
  </si>
  <si>
    <t>Motherhood - The Beauty of Inclusion</t>
  </si>
  <si>
    <t>32K views4 months ago</t>
  </si>
  <si>
    <t>What it Means to be a Full-Fledged Human Being</t>
  </si>
  <si>
    <t>73K views4 months ago</t>
  </si>
  <si>
    <t>The Story of Gautama Buddha’s Awakening – Buddha Purnima 2017</t>
  </si>
  <si>
    <t>75K views4 months ago</t>
  </si>
  <si>
    <t>Buddha Purnima: How Gautama Became a Buddha</t>
  </si>
  <si>
    <t>181K views4 months ago</t>
  </si>
  <si>
    <t>Dr. Ben Doolittle in Conversation with Sadhguru at Yale School of Medicine</t>
  </si>
  <si>
    <t>314K views4 months ago</t>
  </si>
  <si>
    <t>Sadhguru Addresses “Innovating India’s Schooling” Conference</t>
  </si>
  <si>
    <t>Making Of A Nation: Sadhguru At Raj Nivas, Puducherry, Apr 2017</t>
  </si>
  <si>
    <t>39K views4 months ago</t>
  </si>
  <si>
    <t>Social Justice Through Individual Wellbeing - Mr. Pravin Gordhan In Conversation with Sadhguru</t>
  </si>
  <si>
    <t>30K views4 months ago</t>
  </si>
  <si>
    <t>Kiran Mazumdar-Shaw In Conversation with Sadhguru, 2017</t>
  </si>
  <si>
    <t>149K views4 months ago</t>
  </si>
  <si>
    <t>Changing the System - IIT Delhi Students with Sadhguru, 2017</t>
  </si>
  <si>
    <t>37K views4 months ago</t>
  </si>
  <si>
    <t>Are You Seeking Solutions or Dissolution? - IIT Delhi Students with Sadhguru, 2017</t>
  </si>
  <si>
    <t>38K views4 months ago</t>
  </si>
  <si>
    <t>Make Yourself a Solution, Not a Problem - IIT Delhi Students with Sadhguru, 2017</t>
  </si>
  <si>
    <t>389K views4 months ago</t>
  </si>
  <si>
    <t>Our Amazing Earth</t>
  </si>
  <si>
    <t>58K views4 months ago</t>
  </si>
  <si>
    <t>India Outgrowing Poverty Mindset - IIT Delhi Students with Sadhguru, 2017</t>
  </si>
  <si>
    <t>26K views4 months ago</t>
  </si>
  <si>
    <t>Puducherry can Become an Example for the Country</t>
  </si>
  <si>
    <t>27K views4 months ago</t>
  </si>
  <si>
    <t>Great Society Comes From Great Individuals - IIT Delhi Students with Sadhguru, 2017</t>
  </si>
  <si>
    <t>24K views4 months ago</t>
  </si>
  <si>
    <t>Youth and Addiction: Are You on Push Start or Self Start? - IIT Delhi Students with Sadhguru, 2017</t>
  </si>
  <si>
    <t>60K views5 months ago</t>
  </si>
  <si>
    <t>Paying the Same Level of Attention to Everything</t>
  </si>
  <si>
    <t>92K views5 months ago</t>
  </si>
  <si>
    <t>Is Shiva Universal?</t>
  </si>
  <si>
    <t>76K views5 months ago</t>
  </si>
  <si>
    <t>Sadhguru Receiving the Padma Vibhushan</t>
  </si>
  <si>
    <t>59K views5 months ago</t>
  </si>
  <si>
    <t>Finding Expression to India’s Intellectual Wealth</t>
  </si>
  <si>
    <t>20K views5 months ago</t>
  </si>
  <si>
    <t>Who is a Good Student? Who is a Good Guru? - Subhash Ghai in Conversation with Sadhguru</t>
  </si>
  <si>
    <t>48K views5 months ago</t>
  </si>
  <si>
    <t>Has Our Greed Overtaken Us? Sadhguru on Indian Farmers' Plight</t>
  </si>
  <si>
    <t>39K views5 months ago</t>
  </si>
  <si>
    <t>A Story of Ashtavakra and Janaka Maharaj's Relationship</t>
  </si>
  <si>
    <t>267K views5 months ago</t>
  </si>
  <si>
    <t>Sri Rama's Life - A Lesson in Inner Management</t>
  </si>
  <si>
    <t>114K views5 months ago</t>
  </si>
  <si>
    <t>Loosen the Grip!</t>
  </si>
  <si>
    <t>91K views5 months ago</t>
  </si>
  <si>
    <t>A Joint Vision for India and East Africa</t>
  </si>
  <si>
    <t>22K views5 months ago</t>
  </si>
  <si>
    <t>Life’s Longing: Sadhguru on “Youth and Truth” at IIT Delhi</t>
  </si>
  <si>
    <t>53K views5 months ago</t>
  </si>
  <si>
    <t>When God Becomes Your Slave</t>
  </si>
  <si>
    <t>188K views5 months ago</t>
  </si>
  <si>
    <t>How Do You Handle Teenagers?</t>
  </si>
  <si>
    <t>253K views5 months ago</t>
  </si>
  <si>
    <t>BHAVYA Bharat</t>
  </si>
  <si>
    <t>63K views5 months ago</t>
  </si>
  <si>
    <t>Memory &amp; Imagination - Possibilities Not Problems</t>
  </si>
  <si>
    <t>47K views5 months ago</t>
  </si>
  <si>
    <t>Give Up Your Conclusions</t>
  </si>
  <si>
    <t>177K views5 months ago</t>
  </si>
  <si>
    <t>Children and Nature - Sadhguru in Dubai</t>
  </si>
  <si>
    <t>26K views5 months ago</t>
  </si>
  <si>
    <t>Sadhguru in Dubai: Truth is the Only Authority</t>
  </si>
  <si>
    <t>What Sitting With Me Really Means</t>
  </si>
  <si>
    <t>68K views6 months ago</t>
  </si>
  <si>
    <t>When Religions Collapse</t>
  </si>
  <si>
    <t>50K views6 months ago</t>
  </si>
  <si>
    <t>Holi - Celebrating the Exuberance of Life</t>
  </si>
  <si>
    <t>39K views6 months ago</t>
  </si>
  <si>
    <t>Adiyogi's Vision for Humanity</t>
  </si>
  <si>
    <t>36K views6 months ago</t>
  </si>
  <si>
    <t>Arnab With Sadhguru - In Conversation with the Mystic, 2017</t>
  </si>
  <si>
    <t>1.2M views6 months ago</t>
  </si>
  <si>
    <t>What Yoga Actually Means</t>
  </si>
  <si>
    <t>32K views6 months ago</t>
  </si>
  <si>
    <t>Piyush Pandey in Conversation with Sadhguru - TRRAIN Awards</t>
  </si>
  <si>
    <t>Youth &amp; Truth - IIT Students in Conversation with Sadhguru</t>
  </si>
  <si>
    <t>213K views6 months ago</t>
  </si>
  <si>
    <t>"The Ideal Education" - Sir Ken Robinson with Sadhguru</t>
  </si>
  <si>
    <t>148K views6 months ago</t>
  </si>
  <si>
    <t>Why Was Krishna Such a Mischievous Child</t>
  </si>
  <si>
    <t>119K views6 months ago</t>
  </si>
  <si>
    <t>How to Deal with your Humbug? Just Discard It!</t>
  </si>
  <si>
    <t>54K views6 months ago</t>
  </si>
  <si>
    <t>Inner Engineering With Sadhguru -Tampa &amp; Vancouver Spring 2017</t>
  </si>
  <si>
    <t>10K views6 months ago</t>
  </si>
  <si>
    <t>Becoming a Source of Bliss</t>
  </si>
  <si>
    <t>65K views6 months ago</t>
  </si>
  <si>
    <t>Consecration of Adiyogi on Mahashivratri</t>
  </si>
  <si>
    <t>94K views6 months ago</t>
  </si>
  <si>
    <t>Adiyogi – Breaking the Barriers</t>
  </si>
  <si>
    <t>57K views6 months ago</t>
  </si>
  <si>
    <t>Untangling the Knots of Life</t>
  </si>
  <si>
    <t>111K views6 months ago</t>
  </si>
  <si>
    <t>Adiyogi Chronicles: Offering Gurudakshina</t>
  </si>
  <si>
    <t>84K views7 months ago</t>
  </si>
  <si>
    <t>Resisting Change is Resisting Life</t>
  </si>
  <si>
    <t>54K views7 months ago</t>
  </si>
  <si>
    <t>Spiritual Life is a Spirited Life!</t>
  </si>
  <si>
    <t>41K views7 months ago</t>
  </si>
  <si>
    <t>445K views7 months ago</t>
  </si>
  <si>
    <t>Mahashivratri Glimpses 2016</t>
  </si>
  <si>
    <t>59K views7 months ago</t>
  </si>
  <si>
    <t>Learn Yoga Namaskar</t>
  </si>
  <si>
    <t>79K views7 months ago</t>
  </si>
  <si>
    <t>Asleep, or Just Pretending?</t>
  </si>
  <si>
    <t>67K views7 months ago</t>
  </si>
  <si>
    <t>Inner Engineering with Sadhguru in London. 01-02 April 2017</t>
  </si>
  <si>
    <t>10K views7 months ago</t>
  </si>
  <si>
    <t>The Simplest Way to a Healthy Life</t>
  </si>
  <si>
    <t>374K views7 months ago</t>
  </si>
  <si>
    <t>Thank you Teacher</t>
  </si>
  <si>
    <t>533K views7 months ago</t>
  </si>
  <si>
    <t>Spirituality is Stepping Outside of Survival Instinct</t>
  </si>
  <si>
    <t>36K views7 months ago</t>
  </si>
  <si>
    <t>Sadhguru Speaks: Patanjali - Father of Modern Yoga</t>
  </si>
  <si>
    <t>287K views7 months ago</t>
  </si>
  <si>
    <t>The Dance and the Dancer</t>
  </si>
  <si>
    <t>35K views7 months ago</t>
  </si>
  <si>
    <t>Connect with Sadhguru – New Mobile App</t>
  </si>
  <si>
    <t>74K views7 months ago</t>
  </si>
  <si>
    <t>To Make a Journey, Don’t Change Directions</t>
  </si>
  <si>
    <t>203K views7 months ago</t>
  </si>
  <si>
    <t>Adiyogi Chronicles - Adiyogi with Saptarishis</t>
  </si>
  <si>
    <t>534K views7 months ago</t>
  </si>
  <si>
    <t>Playfulness and Passion</t>
  </si>
  <si>
    <t>83K views7 months ago</t>
  </si>
  <si>
    <t>Who is the Source of Yoga?</t>
  </si>
  <si>
    <t>372K views7 months ago</t>
  </si>
  <si>
    <t>Is Celibacy Required for Spirituality?</t>
  </si>
  <si>
    <t>137K views7 months ago</t>
  </si>
  <si>
    <t>Expand By Embrace, Not Conquest</t>
  </si>
  <si>
    <t>12K views7 months ago</t>
  </si>
  <si>
    <t>Beyond the Realm of Right and Wrong</t>
  </si>
  <si>
    <t>61K views7 months ago</t>
  </si>
  <si>
    <t>Getting High On You</t>
  </si>
  <si>
    <t>22K views7 months ago</t>
  </si>
  <si>
    <t>An Innovative Intelligence - Sir Ken Robinson with Sadhguru</t>
  </si>
  <si>
    <t>80K views7 months ago</t>
  </si>
  <si>
    <t>Letting The Seed Grow</t>
  </si>
  <si>
    <t>15K views7 months ago</t>
  </si>
  <si>
    <t>Sadhguru Speaks: Consecration of 112-ft Adiyogi - The Source of Yoga</t>
  </si>
  <si>
    <t>106K views7 months ago</t>
  </si>
  <si>
    <t>In is the only way out</t>
  </si>
  <si>
    <t>18K views7 months ago</t>
  </si>
  <si>
    <t>Jallikattu – Preserving an Ancient Tradition</t>
  </si>
  <si>
    <t>17K views7 months ago</t>
  </si>
  <si>
    <t>Sadhguru on Youth Support for Jallikattu</t>
  </si>
  <si>
    <t>29K views7 months ago</t>
  </si>
  <si>
    <t>An Ideal Education - Part 2, Sir Ken Robinson with Sadhguru</t>
  </si>
  <si>
    <t>20K views7 months ago</t>
  </si>
  <si>
    <t>Why Leaders Need to Turn Spiritual</t>
  </si>
  <si>
    <t>7.9K views7 months ago</t>
  </si>
  <si>
    <t>An Ideal Education - Part 1, Sir Ken Robinson with Sadhguru</t>
  </si>
  <si>
    <t>43K views8 months ago</t>
  </si>
  <si>
    <t>Love and Devotion</t>
  </si>
  <si>
    <t>20K views8 months ago</t>
  </si>
  <si>
    <t>India’s Leaders Must Break “Subjugation” Mindset</t>
  </si>
  <si>
    <t>11K views8 months ago</t>
  </si>
  <si>
    <t>Meditation Is Not An Act</t>
  </si>
  <si>
    <t>17K views8 months ago</t>
  </si>
  <si>
    <t>Spirituality and Environmental Awareness</t>
  </si>
  <si>
    <t>12K views8 months ago</t>
  </si>
  <si>
    <t>What Potential Do You See for India?</t>
  </si>
  <si>
    <t>13K views8 months ago</t>
  </si>
  <si>
    <t>The First Step in Leadership</t>
  </si>
  <si>
    <t>14K views8 months ago</t>
  </si>
  <si>
    <t>Winter Fun with Sadhguru on the Golf Course</t>
  </si>
  <si>
    <t>26K views8 months ago</t>
  </si>
  <si>
    <t>How to Find Happiness?</t>
  </si>
  <si>
    <t>53K views8 months ago</t>
  </si>
  <si>
    <t>Don't Compete, Collaborate</t>
  </si>
  <si>
    <t>19K views8 months ago</t>
  </si>
  <si>
    <t>Every Moment is a Revelation</t>
  </si>
  <si>
    <t>25K views8 months ago</t>
  </si>
  <si>
    <t>Why Bhuta Shuddhi</t>
  </si>
  <si>
    <t>22K views8 months ago</t>
  </si>
  <si>
    <t>The Problem of Corruption in India</t>
  </si>
  <si>
    <t>How to Be in Sadhguru’s Presence Every Day</t>
  </si>
  <si>
    <t>66K views8 months ago</t>
  </si>
  <si>
    <t>What Can Swachh Bharat Learn from Isha?</t>
  </si>
  <si>
    <t>15K views8 months ago</t>
  </si>
  <si>
    <t>New Year's Darshan with Sadhguru - Live from iii</t>
  </si>
  <si>
    <t>92K views8 months ago</t>
  </si>
  <si>
    <t>Tips for Leaders - Piyush Panday asks Sadhguru</t>
  </si>
  <si>
    <t>56K views8 months ago</t>
  </si>
  <si>
    <t>New Year 2017: Shedding the Old Skin</t>
  </si>
  <si>
    <t>235K views8 months ago</t>
  </si>
  <si>
    <t>Have You Read Your User’s Manual?</t>
  </si>
  <si>
    <t>36K views8 months ago</t>
  </si>
  <si>
    <t>2016 - Sadhguru's Whirlwind Year in Review</t>
  </si>
  <si>
    <t>54K views8 months ago</t>
  </si>
  <si>
    <t>Work Hard or Work Happy? Sadhguru on Stress and Time Management</t>
  </si>
  <si>
    <t>334K views8 months ago</t>
  </si>
  <si>
    <t>What If My Efforts Aren’t Recognized?</t>
  </si>
  <si>
    <t>46K views8 months ago</t>
  </si>
  <si>
    <t>A Generous Gift</t>
  </si>
  <si>
    <t>39K views8 months ago</t>
  </si>
  <si>
    <t>Believe in Yourself? You’re Crazy!</t>
  </si>
  <si>
    <t>351K views8 months ago</t>
  </si>
  <si>
    <t>Why Rama is Worshipped</t>
  </si>
  <si>
    <t>90K views8 months ago</t>
  </si>
  <si>
    <t>Subhash Ghai in conversation with Sadhguru</t>
  </si>
  <si>
    <t>177K views8 months ago</t>
  </si>
  <si>
    <t>Why Should A Person Stay at the Ashram?</t>
  </si>
  <si>
    <t>63K views8 months ago</t>
  </si>
  <si>
    <t>Isha Hatha Yoga's Mannequin Challenge at Isha Yoga Center</t>
  </si>
  <si>
    <t>57K views9 months ago</t>
  </si>
  <si>
    <t>Body’s Memory - Washing of Runanubandha</t>
  </si>
  <si>
    <t>122K views9 months ago</t>
  </si>
  <si>
    <t>Putting the Dead to Rest</t>
  </si>
  <si>
    <t>44K views9 months ago</t>
  </si>
  <si>
    <t>Hatha Yoga - Connecting with the Sun and Moon</t>
  </si>
  <si>
    <t>15K views9 months ago</t>
  </si>
  <si>
    <t>Why Yoga?</t>
  </si>
  <si>
    <t>59K views9 months ago</t>
  </si>
  <si>
    <t>Significance of Kashi Rituals</t>
  </si>
  <si>
    <t>29K views9 months ago</t>
  </si>
  <si>
    <t>Creating Cleanliness Inside and Out</t>
  </si>
  <si>
    <t>37K views9 months ago</t>
  </si>
  <si>
    <t>Sadhguru’s Message on Selvi Jayalalitha’s Demise</t>
  </si>
  <si>
    <t>60K views9 months ago</t>
  </si>
  <si>
    <t>What is Isha Upa-Yoga?</t>
  </si>
  <si>
    <t>16K views9 months ago</t>
  </si>
  <si>
    <t>What is the Need for Swachh Bharat?</t>
  </si>
  <si>
    <t>33K views9 months ago</t>
  </si>
  <si>
    <t>The Real King of the Jungle</t>
  </si>
  <si>
    <t>34K views9 months ago</t>
  </si>
  <si>
    <t>Becoming Receptive to Grace</t>
  </si>
  <si>
    <t>45K views9 months ago</t>
  </si>
  <si>
    <t>Life is Ticking Away – Time to Smile!</t>
  </si>
  <si>
    <t>154K views9 months ago</t>
  </si>
  <si>
    <t>Inner Engineering: A Yogi’s Guide to Joy</t>
  </si>
  <si>
    <t>119K views9 months ago</t>
  </si>
  <si>
    <t>Why Do We Need Inner Engineering Book?</t>
  </si>
  <si>
    <t>68K views9 months ago</t>
  </si>
  <si>
    <t>The Joy of A Child</t>
  </si>
  <si>
    <t>32K views9 months ago</t>
  </si>
  <si>
    <t>Bliss Beyond Intoxication</t>
  </si>
  <si>
    <t>93K views10 months ago</t>
  </si>
  <si>
    <t>Sadhguru on US Presidential Election Outcome</t>
  </si>
  <si>
    <t>330K views10 months ago</t>
  </si>
  <si>
    <t>Sadhguru, What Question Have You Been Waiting For?</t>
  </si>
  <si>
    <t>29K views10 months ago</t>
  </si>
  <si>
    <t>Intense and Relaxed</t>
  </si>
  <si>
    <t>69K views10 months ago</t>
  </si>
  <si>
    <t>Black Money Measures</t>
  </si>
  <si>
    <t>151K views10 months ago</t>
  </si>
  <si>
    <t>Existential Does Not Need Your Agreement</t>
  </si>
  <si>
    <t>23K views10 months ago</t>
  </si>
  <si>
    <t>Is There a Soulmate for Everyone?</t>
  </si>
  <si>
    <t>103K views10 months ago</t>
  </si>
  <si>
    <t>Beyond Physical Intelligence</t>
  </si>
  <si>
    <t>25K views10 months ago</t>
  </si>
  <si>
    <t>Focusing in One Direction</t>
  </si>
  <si>
    <t>438K views10 months ago</t>
  </si>
  <si>
    <t>Does Happiness Make You Smarter?</t>
  </si>
  <si>
    <t>43K views10 months ago</t>
  </si>
  <si>
    <t>Your Health, Your Responsibility – Manisha Koirala in Conversation with Sadhguru</t>
  </si>
  <si>
    <t>Sadhguru on Diwali, the Festival of Lights</t>
  </si>
  <si>
    <t>India is a Conscious Chaos – Manisha Koirala in Conversation with Sadhguru</t>
  </si>
  <si>
    <t>13K views10 months ago</t>
  </si>
  <si>
    <t>How to Manage Stress?</t>
  </si>
  <si>
    <t>Life in Full Stride – Manisha Koirala in Conversation with Sadhguru</t>
  </si>
  <si>
    <t>18K views10 months ago</t>
  </si>
  <si>
    <t>Sadhguru: Yogi, Mystic, Visionary</t>
  </si>
  <si>
    <t>53K views10 months ago</t>
  </si>
  <si>
    <t>"Ancient Wisdom in Modern Times" - Deepak Chopra in Conversation with Sadhguru</t>
  </si>
  <si>
    <t>42K views10 months ago</t>
  </si>
  <si>
    <t>Bhuta Shuddhi - The Ultimate Cleansing | Isha Hatha Yoga</t>
  </si>
  <si>
    <t>80K views10 months ago</t>
  </si>
  <si>
    <t>Vote for the World – Sadhguru on America’s Leadership | United States Presidential Elections</t>
  </si>
  <si>
    <t>97K views10 months ago</t>
  </si>
  <si>
    <t>Yogasanas – Postures to Elevate Your Consciousness</t>
  </si>
  <si>
    <t>41K views11 months ago</t>
  </si>
  <si>
    <t>Vidyarambham Chant by Sadhguru</t>
  </si>
  <si>
    <t>28K views11 months ago</t>
  </si>
  <si>
    <t>How to Handle Chronic Ailments like Diabetes and Hypertension</t>
  </si>
  <si>
    <t>45K views11 months ago</t>
  </si>
  <si>
    <t>Can Women Leaders Make the World More Peaceful? | Arianna Huffington and Sadhguru</t>
  </si>
  <si>
    <t>24K views11 months ago</t>
  </si>
  <si>
    <t>How Much Sleep Do I Need?</t>
  </si>
  <si>
    <t>172K views11 months ago</t>
  </si>
  <si>
    <t>Sadhguru's Message for Project GreenHands at India Today Safaigiri Awards 2016</t>
  </si>
  <si>
    <t>7.6K views11 months ago</t>
  </si>
  <si>
    <t>Mahishasura - Devi Conquers Animal Nature</t>
  </si>
  <si>
    <t>33K views11 months ago</t>
  </si>
  <si>
    <t>Triveni: Bhairavi Prarthana - Chant by Sadhguru</t>
  </si>
  <si>
    <t>250K views11 months ago</t>
  </si>
  <si>
    <t>Why Navratri is Dedicated to the Goddess of Learning?</t>
  </si>
  <si>
    <t>30K views11 months ago</t>
  </si>
  <si>
    <t>Cancer – Controlling the Internal Criminals</t>
  </si>
  <si>
    <t>43K views11 months ago</t>
  </si>
  <si>
    <t>The Calm and the Clamor, Part 2 – Manisha Koirala in Conversation with Sadhguru</t>
  </si>
  <si>
    <t>27K views11 months ago</t>
  </si>
  <si>
    <t>When Gossip is Global, Time for Truth to Go Viral!</t>
  </si>
  <si>
    <t>What is Happiness?</t>
  </si>
  <si>
    <t>54K views11 months ago</t>
  </si>
  <si>
    <t>Why Is Breaking Up So Painful?</t>
  </si>
  <si>
    <t>59K views11 months ago</t>
  </si>
  <si>
    <t>Significance of the Number 108</t>
  </si>
  <si>
    <t>Have Your Unanswered Questions Answered</t>
  </si>
  <si>
    <t>8.8K views11 months ago</t>
  </si>
  <si>
    <t>Becoming Meditative - Sadhguru in North America, Fall 2016</t>
  </si>
  <si>
    <t>5.6K views11 months ago</t>
  </si>
  <si>
    <t>Fully Conscious - Sadhguru in North America, Fall 2016</t>
  </si>
  <si>
    <t>6.2K views11 months ago</t>
  </si>
  <si>
    <t>Full-Fledged Life - Sadhguru in North America, Fall 2016</t>
  </si>
  <si>
    <t>3K views11 months ago</t>
  </si>
  <si>
    <t>Haven't You Always Wondered...?</t>
  </si>
  <si>
    <t>4K views11 months ago</t>
  </si>
  <si>
    <t>The Calm and the Clamor - Manisha Koirala in Conversation with Sadhguru</t>
  </si>
  <si>
    <t>40K views11 months ago</t>
  </si>
  <si>
    <t>From Pursuit of Happiness to Expression of Joy</t>
  </si>
  <si>
    <t>9.3K views1 year ago</t>
  </si>
  <si>
    <t>Explore Life’s Deepest Questions with Sadhguru</t>
  </si>
  <si>
    <t>12K views1 year ago</t>
  </si>
  <si>
    <t>Shaping the Future of India’s Youth - Manisha Koirala in Conversation with Sadhguru</t>
  </si>
  <si>
    <t>10K views1 year ago</t>
  </si>
  <si>
    <t>History and Pride Will Build the Nation - Manisha Koirala in Conversation with Sadhguru, 2016</t>
  </si>
  <si>
    <t>19K views1 year ago</t>
  </si>
  <si>
    <t>How to Achieve Wellbeing?</t>
  </si>
  <si>
    <t>27K views1 year ago</t>
  </si>
  <si>
    <t>Surya Kriya: Activating the Sun Within You</t>
  </si>
  <si>
    <t>83K views1 year ago</t>
  </si>
  <si>
    <t>What are the Limits of my Mind?</t>
  </si>
  <si>
    <t>213K views1 year ago</t>
  </si>
  <si>
    <t>How to Control Stress - Sadhguru and Arianna Huffington</t>
  </si>
  <si>
    <t>72K views1 year ago</t>
  </si>
  <si>
    <t>What is Inner Engineering?</t>
  </si>
  <si>
    <t>79K views1 year ago</t>
  </si>
  <si>
    <t>How to Overcome Addictions and Compulsive Disorder?</t>
  </si>
  <si>
    <t>61K views1 year ago</t>
  </si>
  <si>
    <t>Water Body: How Water Influences Human Health &amp; Life</t>
  </si>
  <si>
    <t>189K views1 year ago</t>
  </si>
  <si>
    <t>Asana Siddhi: Mastering the Yogasana</t>
  </si>
  <si>
    <t>36K views1 year ago</t>
  </si>
  <si>
    <t>Fear of Failure</t>
  </si>
  <si>
    <t>341K views1 year ago</t>
  </si>
  <si>
    <t>When Ritual Becomes Commercial</t>
  </si>
  <si>
    <t>The Doorway of Memory</t>
  </si>
  <si>
    <t>98K views1 year ago</t>
  </si>
  <si>
    <t>Grihapravesham – Creating the Right Kind of Soil</t>
  </si>
  <si>
    <t>33K views1 year ago</t>
  </si>
  <si>
    <t>Life and Death are Not Different</t>
  </si>
  <si>
    <t>64K views1 year ago</t>
  </si>
  <si>
    <t>Sadhguru’s Message on India’s Independence Day 2016</t>
  </si>
  <si>
    <t>21K views1 year ago</t>
  </si>
  <si>
    <t>Life, Death and Ultimate Union</t>
  </si>
  <si>
    <t>53K views1 year ago</t>
  </si>
  <si>
    <t>There is No Inner Journey</t>
  </si>
  <si>
    <t>122K views1 year ago</t>
  </si>
  <si>
    <t>How to Balance the Spiritual and the Material?</t>
  </si>
  <si>
    <t>Ambience of Grace</t>
  </si>
  <si>
    <t>46K views1 year ago</t>
  </si>
  <si>
    <t>Redefining Achievement – Sadhguru in Hampi, Part 5</t>
  </si>
  <si>
    <t>30K views1 year ago</t>
  </si>
  <si>
    <t>Transcending Violence and Fear – Sadhguru in Hampi, Part 4</t>
  </si>
  <si>
    <t>38K views1 year ago</t>
  </si>
  <si>
    <t>Living Strong - Sadhguru in Hampi, Part 3</t>
  </si>
  <si>
    <t>63K views1 year ago</t>
  </si>
  <si>
    <t>Nada Aradhana – An Offering of Sound in Dhyanalinga at Isha Yoga Center</t>
  </si>
  <si>
    <t>73K views1 year ago</t>
  </si>
  <si>
    <t>Sadhguru in Hampi – One of India’s Greatest Historic Cities, Part Two</t>
  </si>
  <si>
    <t>Sadhguru in Hampi – One of India’s Greatest Historic Cities, Part One</t>
  </si>
  <si>
    <t>49K views1 year ago</t>
  </si>
  <si>
    <t>Sadhguru’s Address at AAPI Convention 2016</t>
  </si>
  <si>
    <t>67K views1 year ago</t>
  </si>
  <si>
    <t>God is Our Making - Dr. Devi Shetty with Sadhguru</t>
  </si>
  <si>
    <t>50K views1 year ago</t>
  </si>
  <si>
    <t>How to Find a Guru?</t>
  </si>
  <si>
    <t>Guru is a Live Roadmap</t>
  </si>
  <si>
    <t>A Guru Brings Clarity</t>
  </si>
  <si>
    <t>If You Want a Future For This World...</t>
  </si>
  <si>
    <t>What Is the Relationship Between Guru and Disciple?</t>
  </si>
  <si>
    <t>40K views1 year ago</t>
  </si>
  <si>
    <t>Why Build Spiritual Spaces Instead of Hospitals?</t>
  </si>
  <si>
    <t>34K views1 year ago</t>
  </si>
  <si>
    <t>Sadhguru Addresses the UN - IDY 2016</t>
  </si>
  <si>
    <t>393K views1 year ago</t>
  </si>
  <si>
    <t>Is Yoga an Indian Thing?</t>
  </si>
  <si>
    <t>18K views1 year ago</t>
  </si>
  <si>
    <t>Survival is Not Enough</t>
  </si>
  <si>
    <t>44K views1 year ago</t>
  </si>
  <si>
    <t>Spine – The Axis of the Universe</t>
  </si>
  <si>
    <t>110K views1 year ago</t>
  </si>
  <si>
    <t>A Recipe for Self-Transformation</t>
  </si>
  <si>
    <t>126K views1 year ago</t>
  </si>
  <si>
    <t>India’s Common Thread</t>
  </si>
  <si>
    <t>Preserving Indian Culture</t>
  </si>
  <si>
    <t>25K views1 year ago</t>
  </si>
  <si>
    <t>Bhuta Shuddhi – Getting to the Root of Karma</t>
  </si>
  <si>
    <t>143K views1 year ago</t>
  </si>
  <si>
    <t>Why the World Needs an International Yoga Day</t>
  </si>
  <si>
    <t>Yoga is India's Gift to the World</t>
  </si>
  <si>
    <t>29K views1 year ago</t>
  </si>
  <si>
    <t>The Role of Religion in Leadership</t>
  </si>
  <si>
    <t>17K views1 year ago</t>
  </si>
  <si>
    <t>Redefining Success</t>
  </si>
  <si>
    <t>What Yoga is Not? - Katrina Kaif, Vidya Balan &amp; Sadhguru</t>
  </si>
  <si>
    <t>87K views1 year ago</t>
  </si>
  <si>
    <t>Alan Kasujja With Sadhguru on Directing Destiny</t>
  </si>
  <si>
    <t>117K views1 year ago</t>
  </si>
  <si>
    <t>How to Intensify Your Longing for the Ultimate?</t>
  </si>
  <si>
    <t>66K views1 year ago</t>
  </si>
  <si>
    <t>Who You Are, What You Are Not</t>
  </si>
  <si>
    <t>89K views1 year ago</t>
  </si>
  <si>
    <t>Julie Gichuru With Sadhguru on Future of the Feminine</t>
  </si>
  <si>
    <t>139K views1 year ago</t>
  </si>
  <si>
    <t>Karma and Free Will</t>
  </si>
  <si>
    <t>54K views1 year ago</t>
  </si>
  <si>
    <t>When Does the Soul Enter the Body? - Prasoon Joshi Asks Sadhguru</t>
  </si>
  <si>
    <t>407K views1 year ago</t>
  </si>
  <si>
    <t>Leadership Secrets: Harnessing Everyone's Best</t>
  </si>
  <si>
    <t>28K views1 year ago</t>
  </si>
  <si>
    <t>The ​Seat of Your Experience is Within You</t>
  </si>
  <si>
    <t>52K views1 year ago</t>
  </si>
  <si>
    <t>Sadhguru on Leadership</t>
  </si>
  <si>
    <t>Devotion: Into the Lap of Grace</t>
  </si>
  <si>
    <t>24K views1 year ago</t>
  </si>
  <si>
    <t>Devotion, the Sweetest Way to Be</t>
  </si>
  <si>
    <t>Why Are There More Male Gurus?</t>
  </si>
  <si>
    <t>123K views1 year ago</t>
  </si>
  <si>
    <t>Virat Kohli Can Be The Greatest If Only...</t>
  </si>
  <si>
    <t>Sadhguru on Temple Entry for Women and Dalits</t>
  </si>
  <si>
    <t>95K views1 year ago</t>
  </si>
  <si>
    <t>The Way of Shiva and Buddha</t>
  </si>
  <si>
    <t>596K views1 year ago</t>
  </si>
  <si>
    <t>Sanjiv Goenka with Sadhguru - Of Guts, Gumption and Gods</t>
  </si>
  <si>
    <t>88K views1 year ago</t>
  </si>
  <si>
    <t>Why Should I Work Towards Mukthi?</t>
  </si>
  <si>
    <t>70K views1 year ago</t>
  </si>
  <si>
    <t>Aum, Amen, Ameen - One and the Same</t>
  </si>
  <si>
    <t>338K views1 year ago</t>
  </si>
  <si>
    <t>Passing Exams Without Studying</t>
  </si>
  <si>
    <t>582K views1 year ago</t>
  </si>
  <si>
    <t>What Separates Leaders From Managers -​ ​Sadhguru at Wharton</t>
  </si>
  <si>
    <t>546K views1 year ago</t>
  </si>
  <si>
    <t>The Role of a Parent</t>
  </si>
  <si>
    <t>228K views1 year ago</t>
  </si>
  <si>
    <t>Your Peace in Your Control</t>
  </si>
  <si>
    <t>191K views1 year ago</t>
  </si>
  <si>
    <t>What Can Western Doctors Learn from Yogic Science? - Sadhguru at Stanford School of Medicine</t>
  </si>
  <si>
    <t>Why Are We Here?</t>
  </si>
  <si>
    <t>212K views1 year ago</t>
  </si>
  <si>
    <t>Why Velliangiri Mountains are Sacred</t>
  </si>
  <si>
    <t>Sadhguru Describes His Mother</t>
  </si>
  <si>
    <t>152K views1 year ago</t>
  </si>
  <si>
    <t>Reviving the Maha Kumbha Mela</t>
  </si>
  <si>
    <t>35K views1 year ago</t>
  </si>
  <si>
    <t>Kumbha Mela - Sadhguru on Mahakaleshwar Temple in Ujjain</t>
  </si>
  <si>
    <t>65K views1 year ago</t>
  </si>
  <si>
    <t>Being Human is a Possibility, Not a Limitation</t>
  </si>
  <si>
    <t>14K views1 year ago</t>
  </si>
  <si>
    <t>Solutions for Global Wellbeing – Sadhguru in Conversation with Annette Dixon at World Bank</t>
  </si>
  <si>
    <t>135K views1 year ago</t>
  </si>
  <si>
    <t>Thinking Spirituality</t>
  </si>
  <si>
    <t>15K views1 year ago</t>
  </si>
  <si>
    <t>The Importance of Death Rituals (Shradh)</t>
  </si>
  <si>
    <t>449K views1 year ago</t>
  </si>
  <si>
    <t>A Guru Always Takes You For A Ride</t>
  </si>
  <si>
    <t>11K views1 year ago</t>
  </si>
  <si>
    <t>Leadership From Ambition to Vision Sadhguru speaks at IMD business school - Lausanne</t>
  </si>
  <si>
    <t>22K views1 year ago</t>
  </si>
  <si>
    <t>Yantras: Machines of a Different Dimension</t>
  </si>
  <si>
    <t>Why is Death Seen as Dark and Sinister?</t>
  </si>
  <si>
    <t>The Key to Success Pay Attention!</t>
  </si>
  <si>
    <t>190K views1 year ago</t>
  </si>
  <si>
    <t>You Can Know Life Only Now - This Is The Moment</t>
  </si>
  <si>
    <t>68K views1 year ago</t>
  </si>
  <si>
    <t>Can Yogis Learn to Time Travel?</t>
  </si>
  <si>
    <t>Getting a Taste of Life</t>
  </si>
  <si>
    <t>The Impact of Indian Civilization - Sanjeev Sanyal with Sadhguru</t>
  </si>
  <si>
    <t>113K views1 year ago</t>
  </si>
  <si>
    <t>How to Become Silent? - Sadhguru Talks at Isha Yoga Center</t>
  </si>
  <si>
    <t>979K views1 year ago</t>
  </si>
  <si>
    <t>Shani Shingnapur Temple: Discrimination or Discretion?</t>
  </si>
  <si>
    <t>32K views1 year ago</t>
  </si>
  <si>
    <t>Shiva - Uncivilized, Uncouth, but Just Life</t>
  </si>
  <si>
    <t>75K views1 year ago</t>
  </si>
  <si>
    <t>Knowing Life by Inclusion, Not Intellect</t>
  </si>
  <si>
    <t>Do This One Thing to Live Blissfully</t>
  </si>
  <si>
    <t>634K views1 year ago</t>
  </si>
  <si>
    <t>The Rules of Life and Death</t>
  </si>
  <si>
    <t>125K views1 year ago</t>
  </si>
  <si>
    <t>Just a Brief Life</t>
  </si>
  <si>
    <t>Yoga Means Aligning with the Cosmic Geometry</t>
  </si>
  <si>
    <t>Managing Time, Information and Energy</t>
  </si>
  <si>
    <t>77K views1 year ago</t>
  </si>
  <si>
    <t>Forget Batman and Superman – You are a Glue Man!</t>
  </si>
  <si>
    <t>137K views1 year ago</t>
  </si>
  <si>
    <t>Seeking Bondage or Liberation?</t>
  </si>
  <si>
    <t>Why Wait?</t>
  </si>
  <si>
    <t>249K views1 year ago</t>
  </si>
  <si>
    <t>Knowing Yourself, Inside and Out</t>
  </si>
  <si>
    <t>421K views1 year ago</t>
  </si>
  <si>
    <t>Misery or Joy is Your Choice</t>
  </si>
  <si>
    <t>84K views1 year ago</t>
  </si>
  <si>
    <t>Ignorance is Bliss…Until You Hit the Ground</t>
  </si>
  <si>
    <t>“Of Love” – A Poem by Sadhguru.</t>
  </si>
  <si>
    <t>26K views1 year ago</t>
  </si>
  <si>
    <t>Sadhguru in Kailash Manasarovar: The Fire of a Pilgrim</t>
  </si>
  <si>
    <t>The Source of All Suffering</t>
  </si>
  <si>
    <t>166K views1 year ago</t>
  </si>
  <si>
    <t>Touched By Life, Not Bored by Overload - Juhi Chawla with Sadhguru</t>
  </si>
  <si>
    <t>How to Handle the 5 Elements - Vinita Bali​ With Sadhguru</t>
  </si>
  <si>
    <t>Overwhelmed by Life | Juhi Chawla with Sadhguru</t>
  </si>
  <si>
    <t>Poetic Fling Promo - New Release from Sadhguru</t>
  </si>
  <si>
    <t>8.2K views1 year ago</t>
  </si>
  <si>
    <t>Shiva Untold: Acknowledging Shiva</t>
  </si>
  <si>
    <t>Shiva Untold: Desires Burnt to Ashes</t>
  </si>
  <si>
    <t>48K views1 year ago</t>
  </si>
  <si>
    <t>Enlightenment is not an Accomplishment</t>
  </si>
  <si>
    <t>Have You Lost Your Mind?</t>
  </si>
  <si>
    <t>97K views1 year ago</t>
  </si>
  <si>
    <t>Step One, Balance!</t>
  </si>
  <si>
    <t>365K views1 year ago</t>
  </si>
  <si>
    <t>Shiva Untold: From Gross to Subtle</t>
  </si>
  <si>
    <t>Shiva Untold: Love and Loss of Sati</t>
  </si>
  <si>
    <t>India: Building a Glorious Nation</t>
  </si>
  <si>
    <t>When Dreams Come True, Don’t Complain - Juhi Chawla with Sadhguru</t>
  </si>
  <si>
    <t>Mahashivratri - A Night of Nameless Ecstasies</t>
  </si>
  <si>
    <t>Shiva Untold: Yogi, not a Philosopher</t>
  </si>
  <si>
    <t>23K views1 year ago</t>
  </si>
  <si>
    <t>Missing Life is a Tragedy</t>
  </si>
  <si>
    <t>Shiva Untold: The Lord of Ignorance</t>
  </si>
  <si>
    <t>227K views1 year ago</t>
  </si>
  <si>
    <t>Happiness Without Pursuit - Juhi Chawla with Sadhguru</t>
  </si>
  <si>
    <t>Longing for Love</t>
  </si>
  <si>
    <t>55K views1 year ago</t>
  </si>
  <si>
    <t>Tips to Experience Love</t>
  </si>
  <si>
    <t>Escaping the Trap of Intellect</t>
  </si>
  <si>
    <t>31K views1 year ago</t>
  </si>
  <si>
    <t>Shiva Untold: The Wedding of Shiva and Parvathi</t>
  </si>
  <si>
    <t>216K views1 year ago</t>
  </si>
  <si>
    <t>Creating a Culture of Health - Dr. Devi Shetty with Sadhguru</t>
  </si>
  <si>
    <t>Is Time Travel Possible?</t>
  </si>
  <si>
    <t>133K views1 year ago</t>
  </si>
  <si>
    <t>No Training Required, Just Pay Attention!</t>
  </si>
  <si>
    <t>Shiva Untold: How Velliangiri Became Kailash of the South</t>
  </si>
  <si>
    <t>149K views1 year ago</t>
  </si>
  <si>
    <t>Are You Looking for Solace or a Solution?</t>
  </si>
  <si>
    <t>47K views1 year ago</t>
  </si>
  <si>
    <t>Why Rama and Jesus Are an Inspiration</t>
  </si>
  <si>
    <t>289K views1 year ago</t>
  </si>
  <si>
    <t>Mahashivratri Sadhana - Tools for Transformation [Promo]</t>
  </si>
  <si>
    <t>324K views1 year ago</t>
  </si>
  <si>
    <t>Does India Need Strong Military? - Dr. Kiran Bedi with Sadhguru</t>
  </si>
  <si>
    <t>Mahashivratri Sadhana - Tools for Transformation</t>
  </si>
  <si>
    <t>From Spiritual Aspiration to Realization</t>
  </si>
  <si>
    <t>59K views1 year ago</t>
  </si>
  <si>
    <t>Bhuta Shuddhi: Mastering the Earth Element</t>
  </si>
  <si>
    <t>Freedom to Create Your Own God</t>
  </si>
  <si>
    <t>No Bull, Just Life</t>
  </si>
  <si>
    <t>Stop Limiting Life's Possibility</t>
  </si>
  <si>
    <t>392K views1 year ago</t>
  </si>
  <si>
    <t>Sadhguru Sings Jana Gana Mana</t>
  </si>
  <si>
    <t>A Simple Process to Find Success on the Spiritual Path | Suhel Seth with Sadhguru</t>
  </si>
  <si>
    <t>Ordinary to Extra-ordinary | Suhel Seth with Sadhguru</t>
  </si>
  <si>
    <t>Do You Have to Leave Family &amp; Society to be Spiritual? | Suhel Seth with Sadhguru</t>
  </si>
  <si>
    <t>The Only Solution to Climate Change &amp; Scarce Natural Resources | Suhel Seth with Sadhguru</t>
  </si>
  <si>
    <t>“Uyirnokkam” - A Song by Sounds of Isha</t>
  </si>
  <si>
    <t>657K views1 year ago</t>
  </si>
  <si>
    <t>Why Rama Did Penance After Killing Ravana</t>
  </si>
  <si>
    <t>251K views1 year ago</t>
  </si>
  <si>
    <t>Sadhguru on Jallikattu - Stop Slaughter, Not the Sport!</t>
  </si>
  <si>
    <t>Whatever the Path, Carry Yoga With You</t>
  </si>
  <si>
    <t>105K views1 year ago</t>
  </si>
  <si>
    <t>Alternative Medical Systems: When Do They Work Best? - Dr. Devi Shetty with Sadhguru</t>
  </si>
  <si>
    <t>56K views1 year ago</t>
  </si>
  <si>
    <t>The Mind Can Only Be Confused</t>
  </si>
  <si>
    <t>276K views1 year ago</t>
  </si>
  <si>
    <t>Why &amp; How Indian Temples Were Created</t>
  </si>
  <si>
    <t>185K views1 year ago</t>
  </si>
  <si>
    <t>Ignorance is a Boundless Possibility - Suhel Seth with Sadhguru</t>
  </si>
  <si>
    <t>Make Parenting a Joyful Process</t>
  </si>
  <si>
    <t>144K views1 year ago</t>
  </si>
  <si>
    <t>From Unconscious to Conscious Evolution</t>
  </si>
  <si>
    <t>Bhuta Shuddhi: Taking Charge of the Elements</t>
  </si>
  <si>
    <t>41K views1 year ago</t>
  </si>
  <si>
    <t>New Year Message From Sadhguru – Come Alive</t>
  </si>
  <si>
    <t>177K views1 year ago</t>
  </si>
  <si>
    <t>The Most Precious Gift</t>
  </si>
  <si>
    <t>103K views1 year ago</t>
  </si>
  <si>
    <t>Is Kamasutra Pornography?</t>
  </si>
  <si>
    <t>976K views1 year ago</t>
  </si>
  <si>
    <t>Is India Intolerant? – Sadhguru Answers</t>
  </si>
  <si>
    <t>104K views1 year ago</t>
  </si>
  <si>
    <t>One Drop of Spirituality</t>
  </si>
  <si>
    <t>No More Poisonous Deals</t>
  </si>
  <si>
    <t>The True Miracle of Life</t>
  </si>
  <si>
    <t>222K views1 year ago</t>
  </si>
  <si>
    <t>Why Bharat Has 33 million Gods &amp; Goddesses</t>
  </si>
  <si>
    <t>259K views1 year ago</t>
  </si>
  <si>
    <t>Samsara to Sanyas: Breaking the Cycles of Time</t>
  </si>
  <si>
    <t>Mind | Prejudice and Identity</t>
  </si>
  <si>
    <t>Existence: Not Logical, But Absolutely Fantastic</t>
  </si>
  <si>
    <t>Experiencing Life to the Maximum</t>
  </si>
  <si>
    <t>Optimize Yourself for Leadership</t>
  </si>
  <si>
    <t>120K views1 year ago</t>
  </si>
  <si>
    <t>The Significance of Initiation | Yoga &amp; Meditation</t>
  </si>
  <si>
    <t>Why Light Lamps During The Month of Karthik?</t>
  </si>
  <si>
    <t>Shiva - The Ultimate Outlaw</t>
  </si>
  <si>
    <t>Is Marriage a Hindrance on the Spiritual Path?</t>
  </si>
  <si>
    <t>76K views1 year ago</t>
  </si>
  <si>
    <t>Spirit of Eastern Wisdom: The Intelligence Within</t>
  </si>
  <si>
    <t>170K views1 year ago</t>
  </si>
  <si>
    <t>Life's Only Purpose: Blossoming to the Fullest Possibility - Shekhar Kapur with Sadhguru</t>
  </si>
  <si>
    <t>Human Wellbeing is the Only Business</t>
  </si>
  <si>
    <t>Adiyogi Shiva: The First &amp; Ultimate Zen Master</t>
  </si>
  <si>
    <t>317K views1 year ago</t>
  </si>
  <si>
    <t>Sadhguru's Diwali Message</t>
  </si>
  <si>
    <t>The 3 Components of Life &amp; Death</t>
  </si>
  <si>
    <t>The Meaning of Colors for a Spiritual Seeker</t>
  </si>
  <si>
    <t>217K views1 year ago</t>
  </si>
  <si>
    <t>​What is the Purpose of My Birth?​</t>
  </si>
  <si>
    <t>219K views1 year ago</t>
  </si>
  <si>
    <t>Stop Digging Into The Past</t>
  </si>
  <si>
    <t>527K views1 year ago</t>
  </si>
  <si>
    <t>​How Do I Deal With Unfulfilled Expectations?</t>
  </si>
  <si>
    <t>373K views1 year ago</t>
  </si>
  <si>
    <t>The Drama of Life: Do it the way it works</t>
  </si>
  <si>
    <t>385K views1 year ago</t>
  </si>
  <si>
    <t>Is Life Freaking You Out? The Reason People Lose Their Balance</t>
  </si>
  <si>
    <t>388K views1 year ago</t>
  </si>
  <si>
    <t>Humanity is Headed for Disaster, Unless...</t>
  </si>
  <si>
    <t>Does Enlightenment Happen Gradually, or with a Bang?</t>
  </si>
  <si>
    <t>310K views1 year ago</t>
  </si>
  <si>
    <t>How can a Spiritual Seeker Stay Away from Distractions?</t>
  </si>
  <si>
    <t>175K views1 year ago</t>
  </si>
  <si>
    <t>Why We Should Pay Attention!</t>
  </si>
  <si>
    <t>Cancer Treatment: Take the Fight Out of Cancer</t>
  </si>
  <si>
    <t>Is a Guru Necessary For Enlightenment?</t>
  </si>
  <si>
    <t>The 5 Elements of Existence Explained</t>
  </si>
  <si>
    <t>What Do You Do With Yourself After Retirement? - Dr. Devi Shetty with Sadhguru</t>
  </si>
  <si>
    <t>How Agastya Muni Spread Yoga Across Ancient India</t>
  </si>
  <si>
    <t>What Makes Gandhi A Mahatma?</t>
  </si>
  <si>
    <t>91K views1 year ago</t>
  </si>
  <si>
    <t>Parenting: Raise Yourself Before You Raise Your Kids</t>
  </si>
  <si>
    <t>542K views1 year ago</t>
  </si>
  <si>
    <t>Life, Death &amp; Hormonal Hijack</t>
  </si>
  <si>
    <t>Forget Facebook, Get a Big "LIKE" From the Universe!</t>
  </si>
  <si>
    <t>332K views1 year ago</t>
  </si>
  <si>
    <t>Does God Love You? - Dr. Devi Shetty with Sadhguru</t>
  </si>
  <si>
    <t>51K views1 year ago</t>
  </si>
  <si>
    <t>Sadhguru at Kantisarovar: Nada Brahma Chant</t>
  </si>
  <si>
    <t>Intelligence and Intellect: What's The Difference - Shekhar Kapur with Sadhguru</t>
  </si>
  <si>
    <t>46K views2 years ago</t>
  </si>
  <si>
    <t>What Does Krishna Mean By Swadharma?</t>
  </si>
  <si>
    <t>86K views2 years ago</t>
  </si>
  <si>
    <t>Let's Play India!</t>
  </si>
  <si>
    <t>126K views2 years ago</t>
  </si>
  <si>
    <t>Vibhuti: How And Where To Apply It On The Body</t>
  </si>
  <si>
    <t>153K views2 years ago</t>
  </si>
  <si>
    <t>Spirituality: The Highest Level of Intensity &amp; Involvement</t>
  </si>
  <si>
    <t>31K views2 years ago</t>
  </si>
  <si>
    <t>Sachin Tendulkar &amp; Sadhguru: How Sports Can Transform India</t>
  </si>
  <si>
    <t>179K views2 years ago</t>
  </si>
  <si>
    <t>Sadhguru at Kantisarovar: Where The First Yoga Program Happened</t>
  </si>
  <si>
    <t>16K views2 years ago</t>
  </si>
  <si>
    <t>Surya Kriya - In Tune with the Cycles of the Sun</t>
  </si>
  <si>
    <t>21K views2 years ago</t>
  </si>
  <si>
    <t>Sachin Tendulkar plays cricket with Sadhguru - The Master with the Blaster!</t>
  </si>
  <si>
    <t>30K views2 years ago</t>
  </si>
  <si>
    <t>Devotion: Allowing Existence to Flow Through You</t>
  </si>
  <si>
    <t>39K views2 years ago</t>
  </si>
  <si>
    <t>How Sports Inspires Transformation In Society</t>
  </si>
  <si>
    <t>9.1K views2 years ago</t>
  </si>
  <si>
    <t>Gramotsavam with Sachin - A Ball can Change the World</t>
  </si>
  <si>
    <t>116K views2 years ago</t>
  </si>
  <si>
    <t>Meditation For Young Children</t>
  </si>
  <si>
    <t>42K views2 years ago</t>
  </si>
  <si>
    <t>The Desire For Everything: Understanding The Human Predicament</t>
  </si>
  <si>
    <t>83K views2 years ago</t>
  </si>
  <si>
    <t>The Power of Saligrams</t>
  </si>
  <si>
    <t>178K views2 years ago</t>
  </si>
  <si>
    <t>What's A Better Leadership Style: Forceful or Accommodative</t>
  </si>
  <si>
    <t>15K views2 years ago</t>
  </si>
  <si>
    <t>Devotion: When You Don't Matter Anymore</t>
  </si>
  <si>
    <t>47K views2 years ago</t>
  </si>
  <si>
    <t>How Does The Bhairavi Yantra Support And Benefit You?</t>
  </si>
  <si>
    <t>48K views2 years ago</t>
  </si>
  <si>
    <t>Mind - Miracle or Manufacturer of Misery?</t>
  </si>
  <si>
    <t>32K views2 years ago</t>
  </si>
  <si>
    <t>Independence Day Message from Sadhguru - 2015</t>
  </si>
  <si>
    <t>24K views2 years ago</t>
  </si>
  <si>
    <t>Virender Sehwag Asks Why People Don't Share Their Knowledge</t>
  </si>
  <si>
    <t>34K views2 years ago</t>
  </si>
  <si>
    <t>Why is Guru Purnima No Longer A Big Celebration In India?</t>
  </si>
  <si>
    <t>18K views2 years ago</t>
  </si>
  <si>
    <t>Creating Infrastructure For Human Consciousness - Sadhguru at IIT Madras</t>
  </si>
  <si>
    <t>23K views2 years ago</t>
  </si>
  <si>
    <t>​The Importance of Consecrated Spaces</t>
  </si>
  <si>
    <t>​What is Aura Cleansing?</t>
  </si>
  <si>
    <t>229K views2 years ago</t>
  </si>
  <si>
    <t>Guru Purnima 2015 - Sadhguru Meditation and Sounds of Isha</t>
  </si>
  <si>
    <t>62K views2 years ago</t>
  </si>
  <si>
    <t>Google Hangout with Sadhguru - Guru Purnima 2015 at Isha Yoga Center</t>
  </si>
  <si>
    <t>182K views2 years ago</t>
  </si>
  <si>
    <t>Nepal: A Living, Tantric Body</t>
  </si>
  <si>
    <t>52K views2 years ago</t>
  </si>
  <si>
    <t>Guru Purnima: The Day of Liberation</t>
  </si>
  <si>
    <t>​Devotion: The Best Way To Establish Your Way of Being</t>
  </si>
  <si>
    <t>33K views2 years ago</t>
  </si>
  <si>
    <t>Guru Purnima: When the First Guru was Born</t>
  </si>
  <si>
    <t>122K views2 years ago</t>
  </si>
  <si>
    <t>Death &amp; Breath: The Role of the Koorma Nadi</t>
  </si>
  <si>
    <t>104K views2 years ago</t>
  </si>
  <si>
    <t>The Origin Of Yoga</t>
  </si>
  <si>
    <t>78K views2 years ago</t>
  </si>
  <si>
    <t>What Is Good And What Is Bad For Society</t>
  </si>
  <si>
    <t>How Does Spirituality Help Reduce Violence in Society? - Shekhar Kapur with Sadhguru</t>
  </si>
  <si>
    <t>13K views2 years ago</t>
  </si>
  <si>
    <t>How to Reduce Sleep Quota and Increase Sleep Quality?</t>
  </si>
  <si>
    <t>1.7M views2 years ago</t>
  </si>
  <si>
    <t>The Nature of Human Relationships</t>
  </si>
  <si>
    <t>302K views2 years ago</t>
  </si>
  <si>
    <t>Insomnia: The Different Kinds &amp; A Few Solutions</t>
  </si>
  <si>
    <t>115K views2 years ago</t>
  </si>
  <si>
    <t>Establishing The Right Basis Before Jumping Into Action</t>
  </si>
  <si>
    <t>181K views2 years ago</t>
  </si>
  <si>
    <t>Project GreenHands - Ecology and The Fundamental Identity</t>
  </si>
  <si>
    <t>12K views2 years ago</t>
  </si>
  <si>
    <t>Bharat - Bringing Back A Culture of Liberation</t>
  </si>
  <si>
    <t>5 Minutes for Joy</t>
  </si>
  <si>
    <t>219K views2 years ago</t>
  </si>
  <si>
    <t>Yoga For Joy: Nada Yoga</t>
  </si>
  <si>
    <t>354K views2 years ago</t>
  </si>
  <si>
    <t>Anger - Your Personal Poison</t>
  </si>
  <si>
    <t>51K views2 years ago</t>
  </si>
  <si>
    <t>International Yoga Day: Glimpses of A Historic Event</t>
  </si>
  <si>
    <t>28K views2 years ago</t>
  </si>
  <si>
    <t>Are Reservations in Educational Institutions Necessary?</t>
  </si>
  <si>
    <t>Yoga For Love: Namaskar Process</t>
  </si>
  <si>
    <t>60K views2 years ago</t>
  </si>
  <si>
    <t>Dhyanalinga: The Meditation Machine at Isha Yoga Center</t>
  </si>
  <si>
    <t>95K views2 years ago</t>
  </si>
  <si>
    <t>Depression: Stop The Suicide In Installments</t>
  </si>
  <si>
    <t>63K views2 years ago</t>
  </si>
  <si>
    <t>5 Minutes For Love</t>
  </si>
  <si>
    <t>99K views2 years ago</t>
  </si>
  <si>
    <t>Namaskar- Yoga For All- Chinese</t>
  </si>
  <si>
    <t>3.4K views2 years ago</t>
  </si>
  <si>
    <t>Namaskar- Yoga For All- Tamil</t>
  </si>
  <si>
    <t>5K views2 years ago</t>
  </si>
  <si>
    <t>Namaskar- Yoga For All- Hindi</t>
  </si>
  <si>
    <t>Namaskar - Yoga For All - (Spanish/Español)</t>
  </si>
  <si>
    <t>4.2K views2 years ago</t>
  </si>
  <si>
    <t>National Anthem - Yoga for All - Official Video</t>
  </si>
  <si>
    <t>577K views2 years ago</t>
  </si>
  <si>
    <t>Namaskar- Yoga For All- Gujarati</t>
  </si>
  <si>
    <t>5.2K views2 years ago</t>
  </si>
  <si>
    <t>Namaskar- Yoga For All- Marathi</t>
  </si>
  <si>
    <t>10K views2 years ago</t>
  </si>
  <si>
    <t>Namaskar- Yoga For All- Telugu</t>
  </si>
  <si>
    <t>4.5K views2 years ago</t>
  </si>
  <si>
    <t>Yoga For Inner Exploration: Shambhavi Mudra</t>
  </si>
  <si>
    <t>791K views2 years ago</t>
  </si>
  <si>
    <t>5 Minutes For Inner Exploration</t>
  </si>
  <si>
    <t>615K views2 years ago</t>
  </si>
  <si>
    <t>What It Takes To Succeed and Enjoy Success</t>
  </si>
  <si>
    <t>The Key To Health: Treating Water With Reverence</t>
  </si>
  <si>
    <t>201K views2 years ago</t>
  </si>
  <si>
    <t>Namaskar - Yoga for All</t>
  </si>
  <si>
    <t>1.3M views2 years ago</t>
  </si>
  <si>
    <t>Live-in Relationships: How Much Does Commitment Matter?</t>
  </si>
  <si>
    <t>43K views2 years ago</t>
  </si>
  <si>
    <t>Making Health A Way of Life</t>
  </si>
  <si>
    <t>67K views2 years ago</t>
  </si>
  <si>
    <t>Don't Go Up In Smoke!</t>
  </si>
  <si>
    <t>27K views2 years ago</t>
  </si>
  <si>
    <t>Yoga For Health: Directional Movements</t>
  </si>
  <si>
    <t>215K views2 years ago</t>
  </si>
  <si>
    <t>5 Minutes For Health</t>
  </si>
  <si>
    <t>462K views2 years ago</t>
  </si>
  <si>
    <t>5 Minutes For Success</t>
  </si>
  <si>
    <t>326K views2 years ago</t>
  </si>
  <si>
    <t>Yoga For Success: Neck Practices</t>
  </si>
  <si>
    <t>331K views2 years ago</t>
  </si>
  <si>
    <t>An Antidote to Stress</t>
  </si>
  <si>
    <t>75K views2 years ago</t>
  </si>
  <si>
    <t>Yoga for Peace - Nadi Shuddhi</t>
  </si>
  <si>
    <t>452K views2 years ago</t>
  </si>
  <si>
    <t>5 Minutes For Peace</t>
  </si>
  <si>
    <t>162K views2 years ago</t>
  </si>
  <si>
    <t>How Do You Overcome Fear?</t>
  </si>
  <si>
    <t>93K views2 years ago</t>
  </si>
  <si>
    <t>The Head-Heart Connection - Vinita Bali with Sadhguru</t>
  </si>
  <si>
    <t>45K views2 years ago</t>
  </si>
  <si>
    <t>How Much Of You Is Sense, How Much Is Nonsense - Vinita Bali with Sadhguru</t>
  </si>
  <si>
    <t>25K views2 years ago</t>
  </si>
  <si>
    <t>Seeking The Nature of Your Existence - Vinita Bali with Sadhguru</t>
  </si>
  <si>
    <t>57K views2 years ago</t>
  </si>
  <si>
    <t>The First Step in Spirituality - Vinita Bali with Sadhguru</t>
  </si>
  <si>
    <t>172K views2 years ago</t>
  </si>
  <si>
    <t>The Four Parts of the Mind - Vinita Bali with Sadhguru</t>
  </si>
  <si>
    <t>644K views2 years ago</t>
  </si>
  <si>
    <t>Does Ganga's Water Have Special Significance?</t>
  </si>
  <si>
    <t>Why Rivers Are Worshiped in Indian Culture</t>
  </si>
  <si>
    <t>40K views2 years ago</t>
  </si>
  <si>
    <t>International Day of Yoga: A Historic Event</t>
  </si>
  <si>
    <t>Attending To The Basis Of Your Existence - Vinita Bali with Sadhguru</t>
  </si>
  <si>
    <t>What Are The Qualities of A Good Leader? - Vinita Bali with Sadhguru</t>
  </si>
  <si>
    <t>Being Part of the Solution For Poverty - Vinita Bali with Sadhguru</t>
  </si>
  <si>
    <t>Why Doesn't Hard Work Bring Me Success?</t>
  </si>
  <si>
    <t>678K views2 years ago</t>
  </si>
  <si>
    <t>Is Suffering Inevitable?</t>
  </si>
  <si>
    <t>Is There A Basis For The Beef Ban? - Barkha Dutt with Sadhguru</t>
  </si>
  <si>
    <t>89K views2 years ago</t>
  </si>
  <si>
    <t>​Spiritual Process: A Great Adventure</t>
  </si>
  <si>
    <t>Compulsiveness to Consciousness - Barkha Dutt with Sadhguru</t>
  </si>
  <si>
    <t>7.5K views2 years ago</t>
  </si>
  <si>
    <t>The Significance of Performing Ganga Arati</t>
  </si>
  <si>
    <t>The Godless Nation - Barkha Dutt with Sadhguru</t>
  </si>
  <si>
    <t>14K views2 years ago</t>
  </si>
  <si>
    <t>How Do You Get To Know Yourself Fully? - Sadhguru answers at Entreprenuers Organization Meet</t>
  </si>
  <si>
    <t>958K views2 years ago</t>
  </si>
  <si>
    <t>Science in Ancient India - Barkha Dutt with Sadhguru</t>
  </si>
  <si>
    <t>Stop Being Dead Serious About Life</t>
  </si>
  <si>
    <t>546K views2 years ago</t>
  </si>
  <si>
    <t>Bringing More Sense in the World - Barkha Dutt with Sadhguru</t>
  </si>
  <si>
    <t>The Next Step : Vinita Bali​ In Conversation With Sadhguru</t>
  </si>
  <si>
    <t>294K views2 years ago</t>
  </si>
  <si>
    <t>Of God-men and Con-men - Barkha Dutt with Sadhguru</t>
  </si>
  <si>
    <t>Perceiving Life The Way It Is - Barkha Dutt with Sadhguru</t>
  </si>
  <si>
    <t>The Meaning of Brahmananda Swarupa - How it is a Consecrated Chant?</t>
  </si>
  <si>
    <t>125K views2 years ago</t>
  </si>
  <si>
    <t>What is the Best Kind of Leadership Style ?</t>
  </si>
  <si>
    <t>22K views2 years ago</t>
  </si>
  <si>
    <t>Pandit Jasraj With Sadhguru: The Power of Sound</t>
  </si>
  <si>
    <t>54K views2 years ago</t>
  </si>
  <si>
    <t>The Source of Human Misery</t>
  </si>
  <si>
    <t>Seekers are Skeptics - Barkha Dutt with Sadhguru</t>
  </si>
  <si>
    <t>37K views2 years ago</t>
  </si>
  <si>
    <t>Why Food And Lunar Eclipses Are A Bad Combo - Sadhguru explains at Isha Yoga Center, 2011</t>
  </si>
  <si>
    <t>203K views2 years ago</t>
  </si>
  <si>
    <t>Stop Suffering Your Freedom</t>
  </si>
  <si>
    <t>Barkha Dutt with Sadhguru - In Conversation with the Mystic</t>
  </si>
  <si>
    <t>795K views2 years ago</t>
  </si>
  <si>
    <t>Do you want to understand or experience?</t>
  </si>
  <si>
    <t>38K views2 years ago</t>
  </si>
  <si>
    <t>Virender Sehwag &amp; Sadhguru: What It Takes To Win A World Cup</t>
  </si>
  <si>
    <t>Sadhguru and Shekhar Kapur on Stress</t>
  </si>
  <si>
    <t>113K views2 years ago</t>
  </si>
  <si>
    <t>Succession Planning: Handing Businesses Over to Gen Next</t>
  </si>
  <si>
    <t>​What is the Purpose of Meditation?</t>
  </si>
  <si>
    <t>98K views2 years ago</t>
  </si>
  <si>
    <t>Sick with Exam Fear? This Will Help​</t>
  </si>
  <si>
    <t>What happens after death?</t>
  </si>
  <si>
    <t>363K views2 years ago</t>
  </si>
  <si>
    <t>Making Joy, Not Anger, Our Default State</t>
  </si>
  <si>
    <t>Day of the Feminine - Sadhguru on International Women's Day</t>
  </si>
  <si>
    <t>Sadhguru with KV Kamath: Crafting True Success</t>
  </si>
  <si>
    <t>Akasha: The Most Mysterious of the Five Elements</t>
  </si>
  <si>
    <t>301K views2 years ago</t>
  </si>
  <si>
    <t>​Marriage – Choosing Consciously</t>
  </si>
  <si>
    <t>566K views2 years ago</t>
  </si>
  <si>
    <t>​​​​God is just a Stepping Stone​</t>
  </si>
  <si>
    <t>279K views2 years ago</t>
  </si>
  <si>
    <t>​Should you listen to your head or your gut?</t>
  </si>
  <si>
    <t>​​"90% of my life..."</t>
  </si>
  <si>
    <t>174K views2 years ago</t>
  </si>
  <si>
    <t>A Simple Process to Transform Yourself</t>
  </si>
  <si>
    <t>517K views2 years ago</t>
  </si>
  <si>
    <t>What is the Purpose of Life?</t>
  </si>
  <si>
    <t>521K views2 years ago</t>
  </si>
  <si>
    <t>Shekhar Kapur with Sadhguru: Sparking With Life, Every Moment</t>
  </si>
  <si>
    <t>17K views2 years ago</t>
  </si>
  <si>
    <t>Unlocking Human Capability - Dr. Devi Shetty with Sadhguru</t>
  </si>
  <si>
    <t>235K views2 years ago</t>
  </si>
  <si>
    <t>What Sets Human Beings Apart? - Juhi Chawla with Sadhguru</t>
  </si>
  <si>
    <t>Making the Most of the Creator's Design</t>
  </si>
  <si>
    <t>The Circus of Morality</t>
  </si>
  <si>
    <t>Grooming Gen Next in Indian Business</t>
  </si>
  <si>
    <t>9.7K views2 years ago</t>
  </si>
  <si>
    <t>Making Use of Tools for Ultimate Wellbeing</t>
  </si>
  <si>
    <t>How Do You Know If Guru's Grace is Upon You?</t>
  </si>
  <si>
    <t>Setting the Ambience for Spiritual Growth</t>
  </si>
  <si>
    <t>112-foot Adiyogis in 4 Corners of India</t>
  </si>
  <si>
    <t>160K views2 years ago</t>
  </si>
  <si>
    <t>How Do You Stop the Mind's Chatter?</t>
  </si>
  <si>
    <t>2.4M views2 years ago</t>
  </si>
  <si>
    <t>Karma: Your Life is Your Business and No One Else's</t>
  </si>
  <si>
    <t>143K views2 years ago</t>
  </si>
  <si>
    <t>Why has feminine worship almost disappeared today?</t>
  </si>
  <si>
    <t>Enlightenment or Endarkenment? Which is Right?</t>
  </si>
  <si>
    <t>​Hero or Zero? What Are You?</t>
  </si>
  <si>
    <t>An Important Duty to Your Parents</t>
  </si>
  <si>
    <t>290K views2 years ago</t>
  </si>
  <si>
    <t>Where is the Mind Located?</t>
  </si>
  <si>
    <t>The Guaranteed Love Affair</t>
  </si>
  <si>
    <t>472K views2 years ago</t>
  </si>
  <si>
    <t>Motherhood and Career: Can They Go Together? - Juhi Chawla with Sadhguru</t>
  </si>
  <si>
    <t>87K views2 years ago</t>
  </si>
  <si>
    <t>Creating Better Human Beings</t>
  </si>
  <si>
    <t>From "More" to "All"</t>
  </si>
  <si>
    <t>20K views2 years ago</t>
  </si>
  <si>
    <t>Stop Labeling Your Children</t>
  </si>
  <si>
    <t>103K views2 years ago</t>
  </si>
  <si>
    <t>A Plan and a Resolution for the New Year</t>
  </si>
  <si>
    <t>50K views2 years ago</t>
  </si>
  <si>
    <t>The Fundamental Problem with Today's Education Systems</t>
  </si>
  <si>
    <t>What is the right code of conduct for a 13-year-old? - Dr. Kiran Bedi with Sadhguru</t>
  </si>
  <si>
    <t>Striving for Spirituality</t>
  </si>
  <si>
    <t>The Significance of the Velliangiri Mountain</t>
  </si>
  <si>
    <t>Why are some children born with congenital illnesses? - Dr. Devi Shetty with Sadhguru</t>
  </si>
  <si>
    <t>128K views2 years ago</t>
  </si>
  <si>
    <t>Linga Bhairavi - A Window Into the Creation</t>
  </si>
  <si>
    <t>36K views2 years ago</t>
  </si>
  <si>
    <t>​Margazhi, a time of stability - Part 2</t>
  </si>
  <si>
    <t>​Margazhi, a time of stability - Part 1</t>
  </si>
  <si>
    <t>Allowing Life to Touch You - Dr. Devi Shetty with Sadhguru</t>
  </si>
  <si>
    <t>The Nation of Nepal: A Living, Tantric Body</t>
  </si>
  <si>
    <t>81K views2 years ago</t>
  </si>
  <si>
    <t>Skill India. Don't Kill India - Dr. Kiran Bedi with Sadhguru</t>
  </si>
  <si>
    <t>Living Being or Psychological Case: What’s Your Choice?</t>
  </si>
  <si>
    <t>What Makes Kedarnath and Kashi so Powerful?</t>
  </si>
  <si>
    <t>209K views2 years ago</t>
  </si>
  <si>
    <t>Are Psychic Powers and Telepathy Real? Dr. Devi Shetty with Sadhguru</t>
  </si>
  <si>
    <t>601K views2 years ago</t>
  </si>
  <si>
    <t>God is in Your Genes ​ - The Science of Kula Gotra​</t>
  </si>
  <si>
    <t>339K views2 years ago</t>
  </si>
  <si>
    <t>Sadhguru Introduces Isha INSIGHT - 2014</t>
  </si>
  <si>
    <t>Why Do Gurus Have Beards?</t>
  </si>
  <si>
    <t>Troubled by Fear? Just Change Your Channel!</t>
  </si>
  <si>
    <t>660K views2 years ago</t>
  </si>
  <si>
    <t>How Do You Get Started With Spirituality?</t>
  </si>
  <si>
    <t>90K views2 years ago</t>
  </si>
  <si>
    <t>Health - A Partnership with the Source of Creation</t>
  </si>
  <si>
    <t>19K views2 years ago</t>
  </si>
  <si>
    <t>The Madness of Brahmacharya - Shekhar Kapur with Sadhguru</t>
  </si>
  <si>
    <t>Yoga for Strength Training - Is It Appropriate?</t>
  </si>
  <si>
    <t>What Keeps Bharat Together?</t>
  </si>
  <si>
    <t>3.7K views2 years ago</t>
  </si>
  <si>
    <t>Falling in Love With Everyone and Everything - Juhi Chawla with Sadhguru</t>
  </si>
  <si>
    <t>77K views2 years ago</t>
  </si>
  <si>
    <t>Creating the Infrastructure for a Spiritual Movement</t>
  </si>
  <si>
    <t>Can Classical Music Heal?</t>
  </si>
  <si>
    <t>Of Love and Life - Juhi Chawla In Conversation with Sadhguru</t>
  </si>
  <si>
    <t>1.1M views2 years ago</t>
  </si>
  <si>
    <t>​Humanity, Yes! Morality, No!</t>
  </si>
  <si>
    <t>The Beauty of Being Human - Juhi Chawla with Sadhguru</t>
  </si>
  <si>
    <t>The Essence of Indian Culture</t>
  </si>
  <si>
    <t>Why Does Stress Happen?</t>
  </si>
  <si>
    <t>100K views2 years ago</t>
  </si>
  <si>
    <t>Is Life Predestined by Cosmic Will?</t>
  </si>
  <si>
    <t>149K views2 years ago</t>
  </si>
  <si>
    <t>How the Sun and Moon Can Influence the Human System</t>
  </si>
  <si>
    <t>138K views2 years ago</t>
  </si>
  <si>
    <t>Yoga: No Philosophies, Just Methods</t>
  </si>
  <si>
    <t>Does Age Matter in Leadership?</t>
  </si>
  <si>
    <t>11K views2 years ago</t>
  </si>
  <si>
    <t>Should Yoga Be Practiced Differently By Men and Women?</t>
  </si>
  <si>
    <t>Restlessness to Restfulness</t>
  </si>
  <si>
    <t>142K views2 years ago</t>
  </si>
  <si>
    <t>The Symptoms of an ill Mind - Sadhguru talks in a Darshan at Isha Yoga Center, 2014</t>
  </si>
  <si>
    <t>930K views2 years ago</t>
  </si>
  <si>
    <t>​Going Beyond Just "Talking" Spirituality</t>
  </si>
  <si>
    <t>Reaping the Benefits of Sadhana Pada</t>
  </si>
  <si>
    <t>What is God's Fundamental Quality?</t>
  </si>
  <si>
    <t>Is It Okay to Donate Your Organs?</t>
  </si>
  <si>
    <t>96K views2 years ago</t>
  </si>
  <si>
    <t>What are a person's duties?</t>
  </si>
  <si>
    <t>35K views2 years ago</t>
  </si>
  <si>
    <t>Why it's so hard to get your golf swing right!</t>
  </si>
  <si>
    <t>29K views2 years ago</t>
  </si>
  <si>
    <t>What is Good, What is Bad?</t>
  </si>
  <si>
    <t>80K views2 years ago</t>
  </si>
  <si>
    <t>The Spiritual Significance of the Equinox</t>
  </si>
  <si>
    <t>Moving India - JP Narayan with Sadhguru</t>
  </si>
  <si>
    <t>What is the best way to stay healthy? - PC Reddy in conversation with Sadhguru,</t>
  </si>
  <si>
    <t>900K views3 years ago</t>
  </si>
  <si>
    <t>What is a Guru's Role?</t>
  </si>
  <si>
    <t>26K views3 years ago</t>
  </si>
  <si>
    <t>Sadhguru on the Kashmir Flood Disaster</t>
  </si>
  <si>
    <t>9.3K views3 years ago</t>
  </si>
  <si>
    <t>Is Cloning Okay?</t>
  </si>
  <si>
    <t>42K views3 years ago</t>
  </si>
  <si>
    <t>Of Mystics and Mistakes</t>
  </si>
  <si>
    <t>38K views3 years ago</t>
  </si>
  <si>
    <t>Pournami - An Opportunity to Rise | Sadhguru</t>
  </si>
  <si>
    <t>123K views3 years ago</t>
  </si>
  <si>
    <t>What should a 20-year-old do in life? - Sadhguru answers a Student in a Darshan at Isha Yoga Center</t>
  </si>
  <si>
    <t>875K views3 years ago</t>
  </si>
  <si>
    <t>How to Become Available to Grace? Sadhguru</t>
  </si>
  <si>
    <t>210K views3 years ago</t>
  </si>
  <si>
    <t>Shiva Doesn't Need Your Devotion | Sadhguru</t>
  </si>
  <si>
    <t>487K views3 years ago</t>
  </si>
  <si>
    <t>Is Suicide Justified?</t>
  </si>
  <si>
    <t>238K views3 years ago</t>
  </si>
  <si>
    <t>The Benefits of Living in Consecrated Spaces | Sadhguru</t>
  </si>
  <si>
    <t>22K views3 years ago</t>
  </si>
  <si>
    <t>A 20-second Crash Course To Become More Receptive</t>
  </si>
  <si>
    <t>546K views3 years ago</t>
  </si>
  <si>
    <t>What matters in Spirituality - Your Effort or Grace?</t>
  </si>
  <si>
    <t>134K views3 years ago</t>
  </si>
  <si>
    <t>What is the Real Meaning of Love - Juhi Chawla with Sadhguru</t>
  </si>
  <si>
    <t>103K views3 years ago</t>
  </si>
  <si>
    <t>Karma and Memory</t>
  </si>
  <si>
    <t>673K views3 years ago</t>
  </si>
  <si>
    <t>How Can We Experience Krishna? - Sadhguru</t>
  </si>
  <si>
    <t>377K views3 years ago</t>
  </si>
  <si>
    <t>Sadhguru at Mansarovar</t>
  </si>
  <si>
    <t>10K views3 years ago</t>
  </si>
  <si>
    <t>Temples Beyond Religion | Sadhguru</t>
  </si>
  <si>
    <t>33K views3 years ago</t>
  </si>
  <si>
    <t>Language - A Common Conspiracy | Sadhguru</t>
  </si>
  <si>
    <t>15K views3 years ago</t>
  </si>
  <si>
    <t>Sadhguru’s Independence Day Message 2014</t>
  </si>
  <si>
    <t>9K views3 years ago</t>
  </si>
  <si>
    <t>Sadhguru on the Power of Feminine Energy - Shekhar Kapur with Sadhguru</t>
  </si>
  <si>
    <t>206K views3 years ago</t>
  </si>
  <si>
    <t>How to Deal with an Exploitative Spouse? Sadhguru</t>
  </si>
  <si>
    <t>515K views3 years ago</t>
  </si>
  <si>
    <t>Virender Sehwag Asks Sadhguru - Why Is Everyone After Money?</t>
  </si>
  <si>
    <t>198K views3 years ago</t>
  </si>
  <si>
    <t>Are Genetically Modified Foods Safe? - Dr. Devi Shetty with Sadhguru</t>
  </si>
  <si>
    <t>29K views3 years ago</t>
  </si>
  <si>
    <t>Euthanasia: Is "Mercy-Killing" Right or Wrong? - Prasoon Joshi with Sadhguru</t>
  </si>
  <si>
    <t>130K views3 years ago</t>
  </si>
  <si>
    <t>Growing Spiritually Every Moment, Second and Day</t>
  </si>
  <si>
    <t>351K views3 years ago</t>
  </si>
  <si>
    <t>India SWOT Analysis Part 1 - Strengths and Weaknesses - Dr. Kiran Bedi with Sadhguru</t>
  </si>
  <si>
    <t>64K views3 years ago</t>
  </si>
  <si>
    <t>India SWOT Analysis Part 2 - Opportunities and Threats - Dr. Kiran Bedi with Sadhguru</t>
  </si>
  <si>
    <t>Bharat: What Makes Us a Nation? - Dr. Kiran Bedi with Sadhguru</t>
  </si>
  <si>
    <t>116K views3 years ago</t>
  </si>
  <si>
    <t>The Depth of Indian Culture</t>
  </si>
  <si>
    <t>97K views3 years ago</t>
  </si>
  <si>
    <t>What's Wrong with Our Medical Schools? - Sadhguru at Duke University with Tracy Gaudet</t>
  </si>
  <si>
    <t>7.7K views3 years ago</t>
  </si>
  <si>
    <t>A Revolutionary Approach to Medicine - Sadhguru at Duke University with Tracy Gaudet</t>
  </si>
  <si>
    <t>8.2K views3 years ago</t>
  </si>
  <si>
    <t>Ayurveda, Siddha or Allopathy: What is the difference? - Dr. Devi Shetty with Sadhguru</t>
  </si>
  <si>
    <t>20K views3 years ago</t>
  </si>
  <si>
    <t>Creating Health from Within</t>
  </si>
  <si>
    <t>14K views3 years ago</t>
  </si>
  <si>
    <t>Dr. Devi Shetty in Conversation with Sadhguru - Live Webstream June 28</t>
  </si>
  <si>
    <t>Participating in Making the Nation | Anupam Kher with Sadhguru</t>
  </si>
  <si>
    <t>5.6K views3 years ago</t>
  </si>
  <si>
    <t>Democracy is not a Spectator Sport | Dr. Jayaprakash Narayan with Sadhguru</t>
  </si>
  <si>
    <t>7.1K views3 years ago</t>
  </si>
  <si>
    <t>Stopping vs Making "The Nation" | Actor Siddharth with Sadhguru</t>
  </si>
  <si>
    <t>88K views3 years ago</t>
  </si>
  <si>
    <t>Dr. Kiran Bedi with Sadhguru - Making of a Nation</t>
  </si>
  <si>
    <t>Power is not Poison | Dr. Jayaprakash Narayan with Sadhguru</t>
  </si>
  <si>
    <t>12K views3 years ago</t>
  </si>
  <si>
    <t>Training Indians to be Leaders - Dr. Prathap Reddy in conversation with Sadhguru</t>
  </si>
  <si>
    <t>6.9K views3 years ago</t>
  </si>
  <si>
    <t>What Keeps Indian Culture Alive? - Tarun Tahiliani with Sadhguru</t>
  </si>
  <si>
    <t>17K views3 years ago</t>
  </si>
  <si>
    <t>What Does India Need From Its Prime Minister? - Anupam Kher with Sadhguru</t>
  </si>
  <si>
    <t>58K views3 years ago</t>
  </si>
  <si>
    <t>How to Stop Corruption? Sadhguru [Election 2014]</t>
  </si>
  <si>
    <t>46K views3 years ago</t>
  </si>
  <si>
    <t>Why these Ups and Downs? Sadhguru</t>
  </si>
  <si>
    <t>249K views3 years ago</t>
  </si>
  <si>
    <t>"Yoga For Today" Dilip Cherian with Sadhguru | Through the Mystic Eye</t>
  </si>
  <si>
    <t>47K views3 years ago</t>
  </si>
  <si>
    <t>Why Are We Here? Sadhguru</t>
  </si>
  <si>
    <t>460K views3 years ago</t>
  </si>
  <si>
    <t>Tarun Tahiliani with Sadhguru | Through the Mystic Eye</t>
  </si>
  <si>
    <t>54K views3 years ago</t>
  </si>
  <si>
    <t>How to Avoid Anger? Sadhguru</t>
  </si>
  <si>
    <t>1.2M views3 years ago</t>
  </si>
  <si>
    <t>Jasti Chelameswar with Sadhguru | Through the Mystic Eye</t>
  </si>
  <si>
    <t>39K views3 years ago</t>
  </si>
  <si>
    <t>Culture Beyond Compare - Prasoon Joshi with Sadhguru</t>
  </si>
  <si>
    <t>93K views3 years ago</t>
  </si>
  <si>
    <t>Population Explosion | Sadhguru</t>
  </si>
  <si>
    <t>Pandit Jasraj with Sadhguru | Through the Mystic Eye</t>
  </si>
  <si>
    <t>Forget Expectations, Just Hit the Ball! - Virender Sehwag with Sadhguru</t>
  </si>
  <si>
    <t>514K views3 years ago</t>
  </si>
  <si>
    <t>It's Cool Man!</t>
  </si>
  <si>
    <t>136K views3 years ago</t>
  </si>
  <si>
    <t>Anupam Kher with Sadhguru | Through the Mystic Eye</t>
  </si>
  <si>
    <t>393K views3 years ago</t>
  </si>
  <si>
    <t>Sadhguru on Aastha Channel Every Week</t>
  </si>
  <si>
    <t>Dr. Prathap C. Reddy with Sadhguru | Through the Mystic Eye</t>
  </si>
  <si>
    <t>60K views3 years ago</t>
  </si>
  <si>
    <t>Leela - The Path of the Playful</t>
  </si>
  <si>
    <t>28K views3 years ago</t>
  </si>
  <si>
    <t>Sadhguru on the Essence of Education - Shekhar Kapur with Sadhguru</t>
  </si>
  <si>
    <t>"Leela -- The Path of the Playful" Online Video Series</t>
  </si>
  <si>
    <t>193K views3 years ago</t>
  </si>
  <si>
    <t>How Do You Choose A Name For Your Child?</t>
  </si>
  <si>
    <t>202K views3 years ago</t>
  </si>
  <si>
    <t>Vak Shuddhi - Effect of Sound &amp; Speech On Human</t>
  </si>
  <si>
    <t>336K views3 years ago</t>
  </si>
  <si>
    <t>The True Purpose of Yoga - Exploring the True Potential of Being Human</t>
  </si>
  <si>
    <t>100K views3 years ago</t>
  </si>
  <si>
    <t>The Health Benefits of Yoga - How Yoga Helps You Stay Healthy</t>
  </si>
  <si>
    <t>59K views3 years ago</t>
  </si>
  <si>
    <t>Stress Relief - How Yoga Makes Stress-free Living Possible</t>
  </si>
  <si>
    <t>What Can We Learn from Nelson Mandela's Life - by Sadhguru</t>
  </si>
  <si>
    <t>Shivanga - Becoming a Limb of Shiva</t>
  </si>
  <si>
    <t>35K views3 years ago</t>
  </si>
  <si>
    <t>Why is the Vilva Leaf Dear to Shiva?</t>
  </si>
  <si>
    <t>183K views3 years ago</t>
  </si>
  <si>
    <t>The Significance of Kalabhairava -- The Most Fearsome Form of Shiva</t>
  </si>
  <si>
    <t>307K views3 years ago</t>
  </si>
  <si>
    <t>Healthy Food and a Proper Diet -- How Does One Decide?</t>
  </si>
  <si>
    <t>388K views3 years ago</t>
  </si>
  <si>
    <t>How Do I Know if I am Enlightened?</t>
  </si>
  <si>
    <t>547K views3 years ago</t>
  </si>
  <si>
    <t>The Root of Violence and Conflict - Sadhguru</t>
  </si>
  <si>
    <t>Through the Mystic Eye - Headlines Today Series</t>
  </si>
  <si>
    <t>Through the Mystic Eye with Pandit Jasraj</t>
  </si>
  <si>
    <t>4.1K views3 years ago</t>
  </si>
  <si>
    <t>Sadhguru on Leadership, Success, Growth of Business, Inclusive Economics and More...</t>
  </si>
  <si>
    <t>Are Ayurveda and Siddha Better Than Allopathy? - Sadhguru</t>
  </si>
  <si>
    <t>88K views4 years ago</t>
  </si>
  <si>
    <t>What's the Problem with Medical Schools? - Sadhguru at Duke University with Tracy Gaudet</t>
  </si>
  <si>
    <t>66K views4 years ago</t>
  </si>
  <si>
    <t>Through the Mystic Eye - Sadhguru with KV Kamath - Headlines Today</t>
  </si>
  <si>
    <t>7.1K views4 years ago</t>
  </si>
  <si>
    <t>A Revolutionary Approach to the Future of Medicine - Sadhguru at Duke University with Tracy Gaudet</t>
  </si>
  <si>
    <t>133K views4 years ago</t>
  </si>
  <si>
    <t>How to Experience Good Health? - Sadhguru at Duke University with Tracy Gaudet</t>
  </si>
  <si>
    <t>388K views4 years ago</t>
  </si>
  <si>
    <t>Greed Is Good - Sadhguru and KV Kamath Discuss Corporate Greed</t>
  </si>
  <si>
    <t>47K views4 years ago</t>
  </si>
  <si>
    <t>Can Work be Used as Sadhana?</t>
  </si>
  <si>
    <t>Devotion - A Different Dimension of Intelligence</t>
  </si>
  <si>
    <t>35K views4 years ago</t>
  </si>
  <si>
    <t>Be in Upasana</t>
  </si>
  <si>
    <t>59K views4 years ago</t>
  </si>
  <si>
    <t>Is Ignorance Bliss?</t>
  </si>
  <si>
    <t>21K views4 years ago</t>
  </si>
  <si>
    <t>How To End Genetic Cycles? By Sadhguru (Part 2)</t>
  </si>
  <si>
    <t>60K views4 years ago</t>
  </si>
  <si>
    <t>How To End Genetic Cycles? By Sadhguru (Part 1)</t>
  </si>
  <si>
    <t>113K views4 years ago</t>
  </si>
  <si>
    <t>The Science Behind Sanatan Dharma</t>
  </si>
  <si>
    <t>83K views4 years ago</t>
  </si>
  <si>
    <t>How to Live at Ease - Sadhguru (Part 2)</t>
  </si>
  <si>
    <t>134K views4 years ago</t>
  </si>
  <si>
    <t>How to Live at Ease - Sadhguru (Part 1)</t>
  </si>
  <si>
    <t>347K views4 years ago</t>
  </si>
  <si>
    <t>Thanjavur Brihadeeswara Temple</t>
  </si>
  <si>
    <t>112K views4 years ago</t>
  </si>
  <si>
    <t>Accessing Higher Dimensions of Life</t>
  </si>
  <si>
    <t>343K views4 years ago</t>
  </si>
  <si>
    <t>Becoming Utterly Ignorant</t>
  </si>
  <si>
    <t>28K views4 years ago</t>
  </si>
  <si>
    <t>The End of Suffering</t>
  </si>
  <si>
    <t>258K views4 years ago</t>
  </si>
  <si>
    <t>What is Yoga? - Sadhguru - Part 3</t>
  </si>
  <si>
    <t>58K views4 years ago</t>
  </si>
  <si>
    <t>What is Yoga? - Sadhguru - Part 2</t>
  </si>
  <si>
    <t>79K views4 years ago</t>
  </si>
  <si>
    <t>What Is Yoga? - Sadhguru - Part 1</t>
  </si>
  <si>
    <t>201K views4 years ago</t>
  </si>
  <si>
    <t>The Hidden Sound of Existence</t>
  </si>
  <si>
    <t>131K views4 years ago</t>
  </si>
  <si>
    <t>Shiva as the Adiyogi</t>
  </si>
  <si>
    <t>81K views4 years ago</t>
  </si>
  <si>
    <t>Significance of a Live Guru</t>
  </si>
  <si>
    <t>Difference Between Devotion and Addiction? - Sadhguru</t>
  </si>
  <si>
    <t>44K views4 years ago</t>
  </si>
  <si>
    <t>Hyderabad Bomb Blast &amp; Violence - Sadhguru Speaks (Part 2)</t>
  </si>
  <si>
    <t>9.1K views4 years ago</t>
  </si>
  <si>
    <t>Hyderabad Bomb Blast &amp; Violence - Sadhguru Speaks (Part 1)</t>
  </si>
  <si>
    <t>13K views4 years ago</t>
  </si>
  <si>
    <t>What is Devotion?</t>
  </si>
  <si>
    <t>16K views4 years ago</t>
  </si>
  <si>
    <t>How to be a Volunteer in every part of Life?</t>
  </si>
  <si>
    <t>34K views4 years ago</t>
  </si>
  <si>
    <t>Watch Sadhguru's Experience of Education with CEO of EduComp</t>
  </si>
  <si>
    <t>What Decides Our Success? - Sadhguru</t>
  </si>
  <si>
    <t>1M views4 years ago</t>
  </si>
  <si>
    <t>How to Find Your Guru?</t>
  </si>
  <si>
    <t>92K views4 years ago</t>
  </si>
  <si>
    <t>Is Inception Possible?</t>
  </si>
  <si>
    <t>121K views4 years ago</t>
  </si>
  <si>
    <t>What is the Best Thing You Can do for Your Guru?</t>
  </si>
  <si>
    <t>Being Human</t>
  </si>
  <si>
    <t>42K views4 years ago</t>
  </si>
  <si>
    <t>Sadhguru Speaks with CEO of SRL (Part 3)</t>
  </si>
  <si>
    <t>17K views4 years ago</t>
  </si>
  <si>
    <t>Sadhguru Speaks with CEO of SRL (Part 2)</t>
  </si>
  <si>
    <t>22K views4 years ago</t>
  </si>
  <si>
    <t>Sadhguru Speaks with CEO of SRL (Part 1)</t>
  </si>
  <si>
    <t>Why Poverty and Suffering?</t>
  </si>
  <si>
    <t>How to Overcome Fear?</t>
  </si>
  <si>
    <t>549K views4 years ago</t>
  </si>
  <si>
    <t>Gang-Rape on Delhi Bus - Sadhguru Speaks (Part 1)</t>
  </si>
  <si>
    <t>Gang-Rape on Delhi Bus - Sadhguru Speaks (Part 2)</t>
  </si>
  <si>
    <t>Why Do We Seek Success in Relationships?</t>
  </si>
  <si>
    <t>57K views4 years ago</t>
  </si>
  <si>
    <t>UNIFY - December 21 2012</t>
  </si>
  <si>
    <t>Difference Between Alertness &amp; Awareness</t>
  </si>
  <si>
    <t>84K views4 years ago</t>
  </si>
  <si>
    <t>Still is for Always</t>
  </si>
  <si>
    <t>Raising Human Consciousness</t>
  </si>
  <si>
    <t>19K views4 years ago</t>
  </si>
  <si>
    <t>Become the Master of Your Own Destiny</t>
  </si>
  <si>
    <t>215K views4 years ago</t>
  </si>
  <si>
    <t>Caught Up In Time</t>
  </si>
  <si>
    <t>51K views4 years ago</t>
  </si>
  <si>
    <t>Can a Woman be a Guru? - "Women in Spirituality" Series</t>
  </si>
  <si>
    <t>53K views4 years ago</t>
  </si>
  <si>
    <t>Where is the Time for Yoga?</t>
  </si>
  <si>
    <t>36K views4 years ago</t>
  </si>
  <si>
    <t>Adultery - Sadhguru</t>
  </si>
  <si>
    <t>550K views4 years ago</t>
  </si>
  <si>
    <t>Stop Creating</t>
  </si>
  <si>
    <t>Temples, Not a Place of Prayer</t>
  </si>
  <si>
    <t>18K views4 years ago</t>
  </si>
  <si>
    <t>Karma, Yoga of Action</t>
  </si>
  <si>
    <t>43K views4 years ago</t>
  </si>
  <si>
    <t>What is an Aura?</t>
  </si>
  <si>
    <t>362K views4 years ago</t>
  </si>
  <si>
    <t>Devotion in the Corporate World</t>
  </si>
  <si>
    <t>Women and Kriya Yoga ­- "Women in Spirituality" Series</t>
  </si>
  <si>
    <t>30K views4 years ago</t>
  </si>
  <si>
    <t>Define Inner Beauty</t>
  </si>
  <si>
    <t>29K views4 years ago</t>
  </si>
  <si>
    <t>Drop Your Philosophies</t>
  </si>
  <si>
    <t>318K views4 years ago</t>
  </si>
  <si>
    <t>Delphi, Greece, A Temple Built by Yogis</t>
  </si>
  <si>
    <t>124K views4 years ago</t>
  </si>
  <si>
    <t>Success with Sadhana</t>
  </si>
  <si>
    <t>164K views4 years ago</t>
  </si>
  <si>
    <t>Vibhuti, the Sacred Ash</t>
  </si>
  <si>
    <t>103K views4 years ago</t>
  </si>
  <si>
    <t>Insight Into Depression</t>
  </si>
  <si>
    <t>1.5M views4 years ago</t>
  </si>
  <si>
    <t>Dimension Beyond the Physical</t>
  </si>
  <si>
    <t>96K views4 years ago</t>
  </si>
  <si>
    <t>How to Live Happily? - Sadhguru Answers</t>
  </si>
  <si>
    <t>2.9M views4 years ago</t>
  </si>
  <si>
    <t>Role of a Spiritual Guide - Sadhguru at IIT Madras (Part II)</t>
  </si>
  <si>
    <t>23K views4 years ago</t>
  </si>
  <si>
    <t>No Such Thing as Renunciation - Sadhguru at IIT Madras (Part III)</t>
  </si>
  <si>
    <t>32K views4 years ago</t>
  </si>
  <si>
    <t>Yoga Brings Clarity, Not Confusion - Sadhguru at IIT Madras (Part IV)</t>
  </si>
  <si>
    <t>27K views4 years ago</t>
  </si>
  <si>
    <t>Water Has Memory - Sadhguru at IIT Madras (Part V)</t>
  </si>
  <si>
    <t>384K views4 years ago</t>
  </si>
  <si>
    <t>What is the Best Direction and Position to Sleep In?</t>
  </si>
  <si>
    <t>960K views5 years ago</t>
  </si>
  <si>
    <t>Does God Exist? - Sadhguru</t>
  </si>
  <si>
    <t>1.2M views5 years ago</t>
  </si>
  <si>
    <t>How Can I Evolve?</t>
  </si>
  <si>
    <t>48K views5 years ago</t>
  </si>
  <si>
    <t>Why Am I Stressed? - Sadhguru on Stress</t>
  </si>
  <si>
    <t>872K views5 years ago</t>
  </si>
  <si>
    <t>Who Controls Our Life?</t>
  </si>
  <si>
    <t>334K views5 years ago</t>
  </si>
  <si>
    <t>How Can the Mind Be Quiet?</t>
  </si>
  <si>
    <t>926K views5 years ago</t>
  </si>
  <si>
    <t>How Do I Deal With Desire?</t>
  </si>
  <si>
    <t>267K views5 years ago</t>
  </si>
  <si>
    <t>Enhancing Your Capabilities</t>
  </si>
  <si>
    <t>56K views5 years ago</t>
  </si>
  <si>
    <t>Why So Much Suffering in the World?</t>
  </si>
  <si>
    <t>76K views5 years ago</t>
  </si>
  <si>
    <t>Why Misery?</t>
  </si>
  <si>
    <t>14K views5 years ago</t>
  </si>
  <si>
    <t>Getting Stoned, Without Drugs</t>
  </si>
  <si>
    <t>246K views5 years ago</t>
  </si>
  <si>
    <t>Perceiving Life Beyond Logic</t>
  </si>
  <si>
    <t>159K views5 years ago</t>
  </si>
  <si>
    <t>Prayer is Not a Long-Distance Call</t>
  </si>
  <si>
    <t>55K views5 years ago</t>
  </si>
  <si>
    <t>Measuring Spiritual Progress</t>
  </si>
  <si>
    <t>47K views5 years ago</t>
  </si>
  <si>
    <t>What Will Happen in the Future?</t>
  </si>
  <si>
    <t>24K views5 years ago</t>
  </si>
  <si>
    <t>Keep the Bhakti Out</t>
  </si>
  <si>
    <t>16K views5 years ago</t>
  </si>
  <si>
    <t>Living Fully, Dying Gracefully</t>
  </si>
  <si>
    <t>19K views5 years ago</t>
  </si>
  <si>
    <t>How to Make Religion Inspiring?</t>
  </si>
  <si>
    <t>11K views5 years ago</t>
  </si>
  <si>
    <t>Going Beyond Morality, Part I</t>
  </si>
  <si>
    <t>12K views5 years ago</t>
  </si>
  <si>
    <t>Going Beyond Morality, Part II</t>
  </si>
  <si>
    <t>Going Beyond Stress</t>
  </si>
  <si>
    <t>67K views5 years ago</t>
  </si>
  <si>
    <t>Why Must Handicapped Children Suffer?</t>
  </si>
  <si>
    <t>54K views5 years ago</t>
  </si>
  <si>
    <t>What is God?</t>
  </si>
  <si>
    <t>977K views5 years ago</t>
  </si>
  <si>
    <t>What is Truth?</t>
  </si>
  <si>
    <t>244K views5 years ago</t>
  </si>
  <si>
    <t>How to Make My Thoughts Pure?</t>
  </si>
  <si>
    <t>414K views5 years ago</t>
  </si>
  <si>
    <t>What is Surrender?</t>
  </si>
  <si>
    <t>156K views5 years ago</t>
  </si>
  <si>
    <t>Shambhavi Mahamudra, A True Miracle</t>
  </si>
  <si>
    <t>816K views5 years ago</t>
  </si>
  <si>
    <t>Body, A Vehicle to the Beyond</t>
  </si>
  <si>
    <t>20K views5 years ago</t>
  </si>
  <si>
    <t>Intelligence vs. Belief</t>
  </si>
  <si>
    <t>31K views5 years ago</t>
  </si>
  <si>
    <t>Why Religion and Conflict?</t>
  </si>
  <si>
    <t>22K views5 years ago</t>
  </si>
  <si>
    <t>Realization, A True Revolution</t>
  </si>
  <si>
    <t>Spirituality, Taking a Step Within</t>
  </si>
  <si>
    <t>29K views5 years ago</t>
  </si>
  <si>
    <t>The Science of Being Successful</t>
  </si>
  <si>
    <t>360K views5 years ago</t>
  </si>
  <si>
    <t>Impact of Solar Flares on Human Consciousness</t>
  </si>
  <si>
    <t>84K views5 years ago</t>
  </si>
  <si>
    <t>Sadhguru on the God Particle - Higgs Boson (Part 2)</t>
  </si>
  <si>
    <t>198K views5 years ago</t>
  </si>
  <si>
    <t>Sadhguru on the God Particle - Higgs Boson (Part 1)</t>
  </si>
  <si>
    <t>137K views5 years ago</t>
  </si>
  <si>
    <t>Viewers</t>
  </si>
  <si>
    <t>Duration</t>
  </si>
  <si>
    <t>#</t>
  </si>
  <si>
    <t>12 hours ago</t>
  </si>
  <si>
    <t>19 hours ago</t>
  </si>
  <si>
    <t>1 day ago</t>
  </si>
  <si>
    <t>2 days ago</t>
  </si>
  <si>
    <t>3 days ago</t>
  </si>
  <si>
    <t>4 days ago</t>
  </si>
  <si>
    <t>5 days ago</t>
  </si>
  <si>
    <t>6 days ago</t>
  </si>
  <si>
    <t>1 week ago</t>
  </si>
  <si>
    <t>2 weeks ago</t>
  </si>
  <si>
    <t>3 weeks ago</t>
  </si>
  <si>
    <t>1 month ago</t>
  </si>
  <si>
    <t>2 months ago</t>
  </si>
  <si>
    <t>3 months ago</t>
  </si>
  <si>
    <t>4 months ago</t>
  </si>
  <si>
    <t>5 months ago</t>
  </si>
  <si>
    <t>6 months ago</t>
  </si>
  <si>
    <t>7 months ago</t>
  </si>
  <si>
    <t>8 months ago</t>
  </si>
  <si>
    <t>9 months ago</t>
  </si>
  <si>
    <t>10 months ago</t>
  </si>
  <si>
    <t>11 months ago</t>
  </si>
  <si>
    <t>1 year ago</t>
  </si>
  <si>
    <t>2 years ago</t>
  </si>
  <si>
    <t>3 years ago</t>
  </si>
  <si>
    <t>4 years ago</t>
  </si>
  <si>
    <t>5 years ago</t>
  </si>
  <si>
    <t>Date</t>
  </si>
  <si>
    <t>Sadhguru 2017 - Let your Spiritual Seed grow!</t>
  </si>
  <si>
    <t>5 Months ago</t>
  </si>
  <si>
    <t>Sadhguru. My Biggest Problem</t>
  </si>
  <si>
    <t>Ok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</si>
</sst>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sz val="8"/>
      <color rgb="FF000000"/>
      <name val="Arial"/>
      <family val="2"/>
    </font>
    <font>
      <sz val="8"/>
      <color rgb="FF000000"/>
      <name val="Arial"/>
      <family val="2"/>
    </font>
    <font>
      <u/>
      <sz val="11"/>
      <color theme="10"/>
      <name val="Calibri"/>
      <family val="2"/>
      <scheme val="minor"/>
    </font>
    <font>
      <sz val="11"/>
      <color rgb="FF000000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5">
    <xf numFmtId="0" fontId="0" fillId="0" borderId="0" xfId="0"/>
    <xf numFmtId="0" fontId="2" fillId="0" borderId="0" xfId="0" applyFont="1" applyAlignment="1">
      <alignment vertical="center" wrapText="1"/>
    </xf>
    <xf numFmtId="0" fontId="1" fillId="0" borderId="0" xfId="0" applyFont="1" applyAlignment="1">
      <alignment vertical="center" wrapText="1"/>
    </xf>
    <xf numFmtId="21" fontId="3" fillId="0" borderId="0" xfId="1" applyNumberFormat="1" applyAlignment="1">
      <alignment vertical="center" wrapText="1"/>
    </xf>
    <xf numFmtId="0" fontId="3" fillId="0" borderId="0" xfId="1" applyAlignment="1">
      <alignment horizontal="left" vertical="center" wrapText="1" indent="2"/>
    </xf>
    <xf numFmtId="20" fontId="3" fillId="0" borderId="0" xfId="1" applyNumberFormat="1" applyAlignment="1">
      <alignment vertical="center" wrapText="1"/>
    </xf>
    <xf numFmtId="46" fontId="3" fillId="0" borderId="0" xfId="1" applyNumberFormat="1" applyAlignment="1">
      <alignment vertical="center" wrapText="1"/>
    </xf>
    <xf numFmtId="0" fontId="0" fillId="0" borderId="0" xfId="0" applyFont="1"/>
    <xf numFmtId="0" fontId="4" fillId="0" borderId="0" xfId="0" applyFont="1" applyAlignment="1">
      <alignment vertical="center"/>
    </xf>
    <xf numFmtId="0" fontId="0" fillId="0" borderId="0" xfId="0" applyFont="1" applyAlignment="1">
      <alignment horizontal="right"/>
    </xf>
    <xf numFmtId="0" fontId="3" fillId="0" borderId="0" xfId="1" applyFont="1" applyAlignment="1">
      <alignment horizontal="left" vertical="center"/>
    </xf>
    <xf numFmtId="21" fontId="0" fillId="0" borderId="0" xfId="0" applyNumberFormat="1" applyFont="1"/>
    <xf numFmtId="0" fontId="3" fillId="0" borderId="0" xfId="1" applyFont="1" applyAlignment="1">
      <alignment vertical="center" wrapText="1"/>
    </xf>
    <xf numFmtId="0" fontId="0" fillId="0" borderId="0" xfId="0" applyFont="1" applyAlignment="1"/>
    <xf numFmtId="1" fontId="0" fillId="0" borderId="0" xfId="0" applyNumberFormat="1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youtube.com/watch?v=if9G7Tt-sZE" TargetMode="External"/><Relationship Id="rId671" Type="http://schemas.openxmlformats.org/officeDocument/2006/relationships/hyperlink" Target="https://www.youtube.com/watch?v=u-xx8QpSGLA" TargetMode="External"/><Relationship Id="rId769" Type="http://schemas.openxmlformats.org/officeDocument/2006/relationships/image" Target="../media/image344.jpeg"/><Relationship Id="rId976" Type="http://schemas.openxmlformats.org/officeDocument/2006/relationships/hyperlink" Target="https://www.youtube.com/watch?v=AoBp9jM8fZo" TargetMode="External"/><Relationship Id="rId1399" Type="http://schemas.openxmlformats.org/officeDocument/2006/relationships/hyperlink" Target="https://www.youtube.com/watch?v=T0ErH04Aujk" TargetMode="External"/><Relationship Id="rId21" Type="http://schemas.openxmlformats.org/officeDocument/2006/relationships/hyperlink" Target="https://www.youtube.com/watch?v=kGAAAD87QHU" TargetMode="External"/><Relationship Id="rId324" Type="http://schemas.openxmlformats.org/officeDocument/2006/relationships/image" Target="../media/image149.jpeg"/><Relationship Id="rId531" Type="http://schemas.openxmlformats.org/officeDocument/2006/relationships/hyperlink" Target="https://www.youtube.com/watch?v=yzoaV0-4Tdo" TargetMode="External"/><Relationship Id="rId629" Type="http://schemas.openxmlformats.org/officeDocument/2006/relationships/hyperlink" Target="https://www.youtube.com/watch?v=QEkHcPt-Vpw" TargetMode="External"/><Relationship Id="rId1161" Type="http://schemas.openxmlformats.org/officeDocument/2006/relationships/hyperlink" Target="https://www.youtube.com/watch?v=ugD7RSBvPhM" TargetMode="External"/><Relationship Id="rId1259" Type="http://schemas.openxmlformats.org/officeDocument/2006/relationships/image" Target="../media/image560.jpeg"/><Relationship Id="rId1466" Type="http://schemas.openxmlformats.org/officeDocument/2006/relationships/hyperlink" Target="https://www.youtube.com/watch?v=AHS1c_vqjxI" TargetMode="External"/><Relationship Id="rId170" Type="http://schemas.openxmlformats.org/officeDocument/2006/relationships/image" Target="../media/image85.jpeg"/><Relationship Id="rId836" Type="http://schemas.openxmlformats.org/officeDocument/2006/relationships/hyperlink" Target="https://www.youtube.com/watch?v=5z855Z2iFwI" TargetMode="External"/><Relationship Id="rId1021" Type="http://schemas.openxmlformats.org/officeDocument/2006/relationships/image" Target="../media/image456.jpeg"/><Relationship Id="rId1119" Type="http://schemas.openxmlformats.org/officeDocument/2006/relationships/hyperlink" Target="https://www.youtube.com/watch?v=bvCOZh90n9M" TargetMode="External"/><Relationship Id="rId268" Type="http://schemas.openxmlformats.org/officeDocument/2006/relationships/hyperlink" Target="https://www.youtube.com/watch?v=PAaWZTFRP9Q" TargetMode="External"/><Relationship Id="rId475" Type="http://schemas.openxmlformats.org/officeDocument/2006/relationships/hyperlink" Target="https://www.youtube.com/watch?v=tIeTEmgwKPw" TargetMode="External"/><Relationship Id="rId682" Type="http://schemas.openxmlformats.org/officeDocument/2006/relationships/hyperlink" Target="https://www.youtube.com/watch?v=ttwzSjHgAm0" TargetMode="External"/><Relationship Id="rId903" Type="http://schemas.openxmlformats.org/officeDocument/2006/relationships/image" Target="../media/image402.jpeg"/><Relationship Id="rId1326" Type="http://schemas.openxmlformats.org/officeDocument/2006/relationships/hyperlink" Target="https://www.youtube.com/watch?v=htJ_hL9ctbU" TargetMode="External"/><Relationship Id="rId32" Type="http://schemas.openxmlformats.org/officeDocument/2006/relationships/image" Target="../media/image16.jpeg"/><Relationship Id="rId128" Type="http://schemas.openxmlformats.org/officeDocument/2006/relationships/image" Target="../media/image64.jpeg"/><Relationship Id="rId335" Type="http://schemas.openxmlformats.org/officeDocument/2006/relationships/hyperlink" Target="https://www.youtube.com/watch?v=WKBkmrCZAy4" TargetMode="External"/><Relationship Id="rId542" Type="http://schemas.openxmlformats.org/officeDocument/2006/relationships/image" Target="../media/image245.jpeg"/><Relationship Id="rId987" Type="http://schemas.openxmlformats.org/officeDocument/2006/relationships/image" Target="../media/image439.jpeg"/><Relationship Id="rId1172" Type="http://schemas.openxmlformats.org/officeDocument/2006/relationships/hyperlink" Target="https://www.youtube.com/watch?v=k4MgAeomLrU" TargetMode="External"/><Relationship Id="rId181" Type="http://schemas.openxmlformats.org/officeDocument/2006/relationships/hyperlink" Target="https://www.youtube.com/watch?v=3GXnl-PiO5U" TargetMode="External"/><Relationship Id="rId402" Type="http://schemas.openxmlformats.org/officeDocument/2006/relationships/image" Target="../media/image186.jpeg"/><Relationship Id="rId847" Type="http://schemas.openxmlformats.org/officeDocument/2006/relationships/image" Target="../media/image374.jpeg"/><Relationship Id="rId1032" Type="http://schemas.openxmlformats.org/officeDocument/2006/relationships/hyperlink" Target="https://www.youtube.com/watch?v=Yv6eNmb2Ljo" TargetMode="External"/><Relationship Id="rId1477" Type="http://schemas.openxmlformats.org/officeDocument/2006/relationships/hyperlink" Target="https://www.youtube.com/watch?v=mWm-CztZqsg" TargetMode="External"/><Relationship Id="rId279" Type="http://schemas.openxmlformats.org/officeDocument/2006/relationships/hyperlink" Target="https://www.youtube.com/watch?v=hI0Pm4Zu-k8" TargetMode="External"/><Relationship Id="rId486" Type="http://schemas.openxmlformats.org/officeDocument/2006/relationships/hyperlink" Target="https://www.youtube.com/watch?v=UN-Aox4TPUY" TargetMode="External"/><Relationship Id="rId693" Type="http://schemas.openxmlformats.org/officeDocument/2006/relationships/hyperlink" Target="https://www.youtube.com/watch?v=b5cyE4qEb2w" TargetMode="External"/><Relationship Id="rId707" Type="http://schemas.openxmlformats.org/officeDocument/2006/relationships/hyperlink" Target="https://www.youtube.com/watch?v=s8raUHLaapw" TargetMode="External"/><Relationship Id="rId914" Type="http://schemas.openxmlformats.org/officeDocument/2006/relationships/hyperlink" Target="https://www.youtube.com/watch?v=J69NF6aXY6s" TargetMode="External"/><Relationship Id="rId1337" Type="http://schemas.openxmlformats.org/officeDocument/2006/relationships/image" Target="../media/image588.jpeg"/><Relationship Id="rId43" Type="http://schemas.openxmlformats.org/officeDocument/2006/relationships/hyperlink" Target="https://www.youtube.com/watch?v=_dxk_DhK8bo" TargetMode="External"/><Relationship Id="rId139" Type="http://schemas.openxmlformats.org/officeDocument/2006/relationships/hyperlink" Target="https://www.youtube.com/watch?v=8_NFRDQrPpE" TargetMode="External"/><Relationship Id="rId346" Type="http://schemas.openxmlformats.org/officeDocument/2006/relationships/image" Target="../media/image160.jpeg"/><Relationship Id="rId553" Type="http://schemas.openxmlformats.org/officeDocument/2006/relationships/hyperlink" Target="https://www.youtube.com/watch?v=ibeHh2tCcjU" TargetMode="External"/><Relationship Id="rId760" Type="http://schemas.openxmlformats.org/officeDocument/2006/relationships/hyperlink" Target="https://www.youtube.com/watch?v=jEmulliJWU8" TargetMode="External"/><Relationship Id="rId998" Type="http://schemas.openxmlformats.org/officeDocument/2006/relationships/hyperlink" Target="https://www.youtube.com/watch?v=d9zjkImf0rQ" TargetMode="External"/><Relationship Id="rId1183" Type="http://schemas.openxmlformats.org/officeDocument/2006/relationships/image" Target="../media/image522.jpeg"/><Relationship Id="rId1390" Type="http://schemas.openxmlformats.org/officeDocument/2006/relationships/image" Target="../media/image609.jpeg"/><Relationship Id="rId1404" Type="http://schemas.openxmlformats.org/officeDocument/2006/relationships/image" Target="../media/image616.jpeg"/><Relationship Id="rId192" Type="http://schemas.openxmlformats.org/officeDocument/2006/relationships/image" Target="../media/image96.jpeg"/><Relationship Id="rId206" Type="http://schemas.openxmlformats.org/officeDocument/2006/relationships/image" Target="../media/image103.jpeg"/><Relationship Id="rId413" Type="http://schemas.openxmlformats.org/officeDocument/2006/relationships/hyperlink" Target="https://www.youtube.com/watch?v=9AoKgDyN1uY" TargetMode="External"/><Relationship Id="rId858" Type="http://schemas.openxmlformats.org/officeDocument/2006/relationships/hyperlink" Target="https://www.youtube.com/watch?v=s2SSedCJ29M" TargetMode="External"/><Relationship Id="rId1043" Type="http://schemas.openxmlformats.org/officeDocument/2006/relationships/image" Target="../media/image467.jpeg"/><Relationship Id="rId1488" Type="http://schemas.openxmlformats.org/officeDocument/2006/relationships/image" Target="../media/image650.jpeg"/><Relationship Id="rId497" Type="http://schemas.openxmlformats.org/officeDocument/2006/relationships/hyperlink" Target="https://www.youtube.com/watch?v=SKwLz6aI3aU" TargetMode="External"/><Relationship Id="rId620" Type="http://schemas.openxmlformats.org/officeDocument/2006/relationships/image" Target="../media/image278.jpeg"/><Relationship Id="rId718" Type="http://schemas.openxmlformats.org/officeDocument/2006/relationships/image" Target="../media/image321.jpeg"/><Relationship Id="rId925" Type="http://schemas.openxmlformats.org/officeDocument/2006/relationships/image" Target="../media/image413.jpeg"/><Relationship Id="rId1250" Type="http://schemas.openxmlformats.org/officeDocument/2006/relationships/hyperlink" Target="https://www.youtube.com/watch?v=yUn2rGkhUwk" TargetMode="External"/><Relationship Id="rId1348" Type="http://schemas.openxmlformats.org/officeDocument/2006/relationships/hyperlink" Target="https://www.youtube.com/watch?v=bODvB_U5ixo" TargetMode="External"/><Relationship Id="rId357" Type="http://schemas.openxmlformats.org/officeDocument/2006/relationships/hyperlink" Target="https://www.youtube.com/watch?v=oe1ODfyjAN8" TargetMode="External"/><Relationship Id="rId1110" Type="http://schemas.openxmlformats.org/officeDocument/2006/relationships/hyperlink" Target="https://www.youtube.com/watch?v=cRAM52Tt7FI" TargetMode="External"/><Relationship Id="rId1194" Type="http://schemas.openxmlformats.org/officeDocument/2006/relationships/hyperlink" Target="https://www.youtube.com/watch?v=FZ5o-T-2im4" TargetMode="External"/><Relationship Id="rId1208" Type="http://schemas.openxmlformats.org/officeDocument/2006/relationships/hyperlink" Target="https://www.youtube.com/watch?v=zO8QzMWZbN4" TargetMode="External"/><Relationship Id="rId1415" Type="http://schemas.openxmlformats.org/officeDocument/2006/relationships/hyperlink" Target="https://www.youtube.com/watch?v=hGPSydmezJE" TargetMode="External"/><Relationship Id="rId54" Type="http://schemas.openxmlformats.org/officeDocument/2006/relationships/image" Target="../media/image27.jpeg"/><Relationship Id="rId217" Type="http://schemas.openxmlformats.org/officeDocument/2006/relationships/hyperlink" Target="https://www.youtube.com/watch?v=TD37CH3Dc-w" TargetMode="External"/><Relationship Id="rId564" Type="http://schemas.openxmlformats.org/officeDocument/2006/relationships/image" Target="../media/image256.jpeg"/><Relationship Id="rId771" Type="http://schemas.openxmlformats.org/officeDocument/2006/relationships/image" Target="../media/image345.jpeg"/><Relationship Id="rId869" Type="http://schemas.openxmlformats.org/officeDocument/2006/relationships/image" Target="../media/image385.jpeg"/><Relationship Id="rId424" Type="http://schemas.openxmlformats.org/officeDocument/2006/relationships/image" Target="../media/image197.jpeg"/><Relationship Id="rId631" Type="http://schemas.openxmlformats.org/officeDocument/2006/relationships/hyperlink" Target="https://www.youtube.com/watch?v=iNJg19oUsp8" TargetMode="External"/><Relationship Id="rId729" Type="http://schemas.openxmlformats.org/officeDocument/2006/relationships/image" Target="../media/image326.jpeg"/><Relationship Id="rId1054" Type="http://schemas.openxmlformats.org/officeDocument/2006/relationships/hyperlink" Target="https://www.youtube.com/watch?v=zd_DQoLvA1w" TargetMode="External"/><Relationship Id="rId1261" Type="http://schemas.openxmlformats.org/officeDocument/2006/relationships/image" Target="../media/image561.jpeg"/><Relationship Id="rId1359" Type="http://schemas.openxmlformats.org/officeDocument/2006/relationships/hyperlink" Target="https://www.youtube.com/watch?v=Jninm8r1v1g" TargetMode="External"/><Relationship Id="rId270" Type="http://schemas.openxmlformats.org/officeDocument/2006/relationships/hyperlink" Target="https://www.youtube.com/watch?v=DPrSSQcCjj0" TargetMode="External"/><Relationship Id="rId936" Type="http://schemas.openxmlformats.org/officeDocument/2006/relationships/hyperlink" Target="https://www.youtube.com/watch?v=AHvsOf_V3jw" TargetMode="External"/><Relationship Id="rId1121" Type="http://schemas.openxmlformats.org/officeDocument/2006/relationships/image" Target="../media/image496.jpeg"/><Relationship Id="rId1219" Type="http://schemas.openxmlformats.org/officeDocument/2006/relationships/image" Target="../media/image540.jpeg"/><Relationship Id="rId65" Type="http://schemas.openxmlformats.org/officeDocument/2006/relationships/hyperlink" Target="https://www.youtube.com/watch?v=G_8RwctMshw" TargetMode="External"/><Relationship Id="rId130" Type="http://schemas.openxmlformats.org/officeDocument/2006/relationships/image" Target="../media/image65.jpeg"/><Relationship Id="rId368" Type="http://schemas.openxmlformats.org/officeDocument/2006/relationships/image" Target="../media/image169.jpeg"/><Relationship Id="rId575" Type="http://schemas.openxmlformats.org/officeDocument/2006/relationships/hyperlink" Target="https://www.youtube.com/watch?v=tnwLEMfpBMA" TargetMode="External"/><Relationship Id="rId782" Type="http://schemas.openxmlformats.org/officeDocument/2006/relationships/hyperlink" Target="https://www.youtube.com/watch?v=vgMT8-HOIzA" TargetMode="External"/><Relationship Id="rId1426" Type="http://schemas.openxmlformats.org/officeDocument/2006/relationships/hyperlink" Target="https://www.youtube.com/watch?v=P7w01SFudeA" TargetMode="External"/><Relationship Id="rId228" Type="http://schemas.openxmlformats.org/officeDocument/2006/relationships/image" Target="../media/image112.jpeg"/><Relationship Id="rId435" Type="http://schemas.openxmlformats.org/officeDocument/2006/relationships/hyperlink" Target="https://www.youtube.com/watch?v=X1MovQo7ck0" TargetMode="External"/><Relationship Id="rId642" Type="http://schemas.openxmlformats.org/officeDocument/2006/relationships/image" Target="../media/image289.jpeg"/><Relationship Id="rId1065" Type="http://schemas.openxmlformats.org/officeDocument/2006/relationships/hyperlink" Target="https://www.youtube.com/watch?v=mHmWby-FK6w" TargetMode="External"/><Relationship Id="rId1272" Type="http://schemas.openxmlformats.org/officeDocument/2006/relationships/hyperlink" Target="https://www.youtube.com/watch?v=-Bn7zJDzTM0" TargetMode="External"/><Relationship Id="rId281" Type="http://schemas.openxmlformats.org/officeDocument/2006/relationships/hyperlink" Target="https://www.youtube.com/watch?v=5iqqLLefHsc" TargetMode="External"/><Relationship Id="rId502" Type="http://schemas.openxmlformats.org/officeDocument/2006/relationships/image" Target="../media/image230.jpeg"/><Relationship Id="rId947" Type="http://schemas.openxmlformats.org/officeDocument/2006/relationships/hyperlink" Target="https://www.youtube.com/watch?v=C_xsXnRd_uc" TargetMode="External"/><Relationship Id="rId1132" Type="http://schemas.openxmlformats.org/officeDocument/2006/relationships/hyperlink" Target="https://www.youtube.com/watch?v=fdHjqVEQvLw" TargetMode="External"/><Relationship Id="rId76" Type="http://schemas.openxmlformats.org/officeDocument/2006/relationships/image" Target="../media/image38.jpeg"/><Relationship Id="rId141" Type="http://schemas.openxmlformats.org/officeDocument/2006/relationships/hyperlink" Target="https://www.youtube.com/watch?v=8bVHgY4doDo" TargetMode="External"/><Relationship Id="rId379" Type="http://schemas.openxmlformats.org/officeDocument/2006/relationships/hyperlink" Target="https://www.youtube.com/watch?v=8rrLyYywwPc" TargetMode="External"/><Relationship Id="rId586" Type="http://schemas.openxmlformats.org/officeDocument/2006/relationships/image" Target="../media/image261.jpeg"/><Relationship Id="rId793" Type="http://schemas.openxmlformats.org/officeDocument/2006/relationships/hyperlink" Target="https://www.youtube.com/watch?v=kEQaHtiCPYM" TargetMode="External"/><Relationship Id="rId807" Type="http://schemas.openxmlformats.org/officeDocument/2006/relationships/image" Target="../media/image359.jpeg"/><Relationship Id="rId1437" Type="http://schemas.openxmlformats.org/officeDocument/2006/relationships/image" Target="../media/image628.jpeg"/><Relationship Id="rId7" Type="http://schemas.openxmlformats.org/officeDocument/2006/relationships/hyperlink" Target="https://www.youtube.com/watch?v=pZWZb6E9HqE" TargetMode="External"/><Relationship Id="rId239" Type="http://schemas.openxmlformats.org/officeDocument/2006/relationships/hyperlink" Target="https://www.youtube.com/watch?v=HZOzruxA6bA" TargetMode="External"/><Relationship Id="rId446" Type="http://schemas.openxmlformats.org/officeDocument/2006/relationships/image" Target="../media/image208.jpeg"/><Relationship Id="rId653" Type="http://schemas.openxmlformats.org/officeDocument/2006/relationships/hyperlink" Target="https://www.youtube.com/watch?v=-ZM1xNdzb54" TargetMode="External"/><Relationship Id="rId1076" Type="http://schemas.openxmlformats.org/officeDocument/2006/relationships/hyperlink" Target="https://www.youtube.com/watch?v=O44nwK-nJZs" TargetMode="External"/><Relationship Id="rId1283" Type="http://schemas.openxmlformats.org/officeDocument/2006/relationships/image" Target="../media/image567.jpeg"/><Relationship Id="rId1490" Type="http://schemas.openxmlformats.org/officeDocument/2006/relationships/image" Target="../media/image651.jpeg"/><Relationship Id="rId292" Type="http://schemas.openxmlformats.org/officeDocument/2006/relationships/image" Target="../media/image138.jpeg"/><Relationship Id="rId306" Type="http://schemas.openxmlformats.org/officeDocument/2006/relationships/image" Target="../media/image145.jpeg"/><Relationship Id="rId860" Type="http://schemas.openxmlformats.org/officeDocument/2006/relationships/hyperlink" Target="https://www.youtube.com/watch?v=zGMUJ7BlQMA" TargetMode="External"/><Relationship Id="rId958" Type="http://schemas.openxmlformats.org/officeDocument/2006/relationships/hyperlink" Target="https://www.youtube.com/watch?v=MLpb8ee3Ypc" TargetMode="External"/><Relationship Id="rId1143" Type="http://schemas.openxmlformats.org/officeDocument/2006/relationships/image" Target="../media/image507.jpeg"/><Relationship Id="rId87" Type="http://schemas.openxmlformats.org/officeDocument/2006/relationships/hyperlink" Target="https://www.youtube.com/watch?v=_tg1OaK_JzM" TargetMode="External"/><Relationship Id="rId513" Type="http://schemas.openxmlformats.org/officeDocument/2006/relationships/hyperlink" Target="https://www.youtube.com/watch?v=t9uRS7DWhKQ" TargetMode="External"/><Relationship Id="rId597" Type="http://schemas.openxmlformats.org/officeDocument/2006/relationships/hyperlink" Target="https://www.youtube.com/watch?v=Mny6I34JW6Q" TargetMode="External"/><Relationship Id="rId720" Type="http://schemas.openxmlformats.org/officeDocument/2006/relationships/image" Target="../media/image322.jpeg"/><Relationship Id="rId818" Type="http://schemas.openxmlformats.org/officeDocument/2006/relationships/hyperlink" Target="https://www.youtube.com/watch?v=R2nZUdObktk" TargetMode="External"/><Relationship Id="rId1350" Type="http://schemas.openxmlformats.org/officeDocument/2006/relationships/hyperlink" Target="https://www.youtube.com/watch?v=Wf4PcE3Szyc" TargetMode="External"/><Relationship Id="rId1448" Type="http://schemas.openxmlformats.org/officeDocument/2006/relationships/hyperlink" Target="https://www.youtube.com/watch?v=LMkOhmjJhk0" TargetMode="External"/><Relationship Id="rId152" Type="http://schemas.openxmlformats.org/officeDocument/2006/relationships/image" Target="../media/image76.jpeg"/><Relationship Id="rId457" Type="http://schemas.openxmlformats.org/officeDocument/2006/relationships/hyperlink" Target="https://www.youtube.com/watch?v=zs3bps_dX9Y" TargetMode="External"/><Relationship Id="rId1003" Type="http://schemas.openxmlformats.org/officeDocument/2006/relationships/image" Target="../media/image447.jpeg"/><Relationship Id="rId1087" Type="http://schemas.openxmlformats.org/officeDocument/2006/relationships/image" Target="../media/image485.jpeg"/><Relationship Id="rId1210" Type="http://schemas.openxmlformats.org/officeDocument/2006/relationships/hyperlink" Target="https://www.youtube.com/watch?v=LAaBLhGJ0jg" TargetMode="External"/><Relationship Id="rId1294" Type="http://schemas.openxmlformats.org/officeDocument/2006/relationships/hyperlink" Target="https://www.youtube.com/watch?v=5qiEdmuekL4" TargetMode="External"/><Relationship Id="rId1308" Type="http://schemas.openxmlformats.org/officeDocument/2006/relationships/hyperlink" Target="https://www.youtube.com/watch?v=rgDQoGx0czY" TargetMode="External"/><Relationship Id="rId664" Type="http://schemas.openxmlformats.org/officeDocument/2006/relationships/image" Target="../media/image300.jpeg"/><Relationship Id="rId871" Type="http://schemas.openxmlformats.org/officeDocument/2006/relationships/image" Target="../media/image386.jpeg"/><Relationship Id="rId969" Type="http://schemas.openxmlformats.org/officeDocument/2006/relationships/image" Target="../media/image430.jpeg"/><Relationship Id="rId14" Type="http://schemas.openxmlformats.org/officeDocument/2006/relationships/image" Target="../media/image7.jpeg"/><Relationship Id="rId317" Type="http://schemas.openxmlformats.org/officeDocument/2006/relationships/hyperlink" Target="https://www.youtube.com/watch?v=PVhSjMMlXeI" TargetMode="External"/><Relationship Id="rId524" Type="http://schemas.openxmlformats.org/officeDocument/2006/relationships/hyperlink" Target="https://www.youtube.com/watch?v=fXnt0uFkKnQ" TargetMode="External"/><Relationship Id="rId731" Type="http://schemas.openxmlformats.org/officeDocument/2006/relationships/image" Target="../media/image327.jpeg"/><Relationship Id="rId1154" Type="http://schemas.openxmlformats.org/officeDocument/2006/relationships/hyperlink" Target="https://www.youtube.com/watch?v=42SNpiK63A8" TargetMode="External"/><Relationship Id="rId1361" Type="http://schemas.openxmlformats.org/officeDocument/2006/relationships/hyperlink" Target="https://www.youtube.com/watch?v=jDOd9pdebB0" TargetMode="External"/><Relationship Id="rId1459" Type="http://schemas.openxmlformats.org/officeDocument/2006/relationships/image" Target="../media/image639.jpeg"/><Relationship Id="rId98" Type="http://schemas.openxmlformats.org/officeDocument/2006/relationships/image" Target="../media/image49.jpeg"/><Relationship Id="rId163" Type="http://schemas.openxmlformats.org/officeDocument/2006/relationships/hyperlink" Target="https://www.youtube.com/watch?v=gAyiBTGuc10" TargetMode="External"/><Relationship Id="rId370" Type="http://schemas.openxmlformats.org/officeDocument/2006/relationships/image" Target="../media/image170.jpeg"/><Relationship Id="rId829" Type="http://schemas.openxmlformats.org/officeDocument/2006/relationships/image" Target="../media/image370.jpeg"/><Relationship Id="rId1014" Type="http://schemas.openxmlformats.org/officeDocument/2006/relationships/hyperlink" Target="https://www.youtube.com/watch?v=BbtywenKTls" TargetMode="External"/><Relationship Id="rId1221" Type="http://schemas.openxmlformats.org/officeDocument/2006/relationships/image" Target="../media/image541.jpeg"/><Relationship Id="rId230" Type="http://schemas.openxmlformats.org/officeDocument/2006/relationships/image" Target="../media/image113.jpeg"/><Relationship Id="rId468" Type="http://schemas.openxmlformats.org/officeDocument/2006/relationships/image" Target="../media/image219.jpeg"/><Relationship Id="rId675" Type="http://schemas.openxmlformats.org/officeDocument/2006/relationships/hyperlink" Target="https://www.youtube.com/watch?v=JQTctGQOhsg" TargetMode="External"/><Relationship Id="rId882" Type="http://schemas.openxmlformats.org/officeDocument/2006/relationships/hyperlink" Target="https://www.youtube.com/watch?v=I4XU_lMEooY" TargetMode="External"/><Relationship Id="rId1098" Type="http://schemas.openxmlformats.org/officeDocument/2006/relationships/hyperlink" Target="https://www.youtube.com/watch?v=bBoiIij3uhM" TargetMode="External"/><Relationship Id="rId1319" Type="http://schemas.openxmlformats.org/officeDocument/2006/relationships/hyperlink" Target="https://www.youtube.com/watch?v=uQJWVimeQeo" TargetMode="External"/><Relationship Id="rId25" Type="http://schemas.openxmlformats.org/officeDocument/2006/relationships/hyperlink" Target="https://www.youtube.com/watch?v=CYeL5_bG1ZE" TargetMode="External"/><Relationship Id="rId328" Type="http://schemas.openxmlformats.org/officeDocument/2006/relationships/image" Target="../media/image151.jpeg"/><Relationship Id="rId535" Type="http://schemas.openxmlformats.org/officeDocument/2006/relationships/hyperlink" Target="https://www.youtube.com/watch?v=L29RbGb3MvY" TargetMode="External"/><Relationship Id="rId742" Type="http://schemas.openxmlformats.org/officeDocument/2006/relationships/hyperlink" Target="https://www.youtube.com/watch?v=9Pquyw7kVTM" TargetMode="External"/><Relationship Id="rId1165" Type="http://schemas.openxmlformats.org/officeDocument/2006/relationships/hyperlink" Target="https://www.youtube.com/watch?v=zbqyNtTCY7U" TargetMode="External"/><Relationship Id="rId1372" Type="http://schemas.openxmlformats.org/officeDocument/2006/relationships/hyperlink" Target="https://www.youtube.com/watch?v=RUz7uC-qfBw" TargetMode="External"/><Relationship Id="rId174" Type="http://schemas.openxmlformats.org/officeDocument/2006/relationships/image" Target="../media/image87.jpeg"/><Relationship Id="rId381" Type="http://schemas.openxmlformats.org/officeDocument/2006/relationships/hyperlink" Target="https://www.youtube.com/watch?v=fmYMd92PqUk" TargetMode="External"/><Relationship Id="rId602" Type="http://schemas.openxmlformats.org/officeDocument/2006/relationships/image" Target="../media/image269.jpeg"/><Relationship Id="rId1025" Type="http://schemas.openxmlformats.org/officeDocument/2006/relationships/image" Target="../media/image458.jpeg"/><Relationship Id="rId1232" Type="http://schemas.openxmlformats.org/officeDocument/2006/relationships/hyperlink" Target="https://www.youtube.com/watch?v=8ZsKgAUBaAg" TargetMode="External"/><Relationship Id="rId241" Type="http://schemas.openxmlformats.org/officeDocument/2006/relationships/hyperlink" Target="https://www.youtube.com/watch?v=DD-EikEPw4E" TargetMode="External"/><Relationship Id="rId479" Type="http://schemas.openxmlformats.org/officeDocument/2006/relationships/hyperlink" Target="https://www.youtube.com/watch?v=56CJr8n5czo" TargetMode="External"/><Relationship Id="rId686" Type="http://schemas.openxmlformats.org/officeDocument/2006/relationships/hyperlink" Target="https://www.youtube.com/watch?v=q1lfjC1eH9Y" TargetMode="External"/><Relationship Id="rId893" Type="http://schemas.openxmlformats.org/officeDocument/2006/relationships/image" Target="../media/image397.jpeg"/><Relationship Id="rId907" Type="http://schemas.openxmlformats.org/officeDocument/2006/relationships/image" Target="../media/image404.jpeg"/><Relationship Id="rId36" Type="http://schemas.openxmlformats.org/officeDocument/2006/relationships/image" Target="../media/image18.jpeg"/><Relationship Id="rId339" Type="http://schemas.openxmlformats.org/officeDocument/2006/relationships/hyperlink" Target="https://www.youtube.com/watch?v=p0zCmMSaka0" TargetMode="External"/><Relationship Id="rId546" Type="http://schemas.openxmlformats.org/officeDocument/2006/relationships/image" Target="../media/image247.jpeg"/><Relationship Id="rId753" Type="http://schemas.openxmlformats.org/officeDocument/2006/relationships/image" Target="../media/image336.jpeg"/><Relationship Id="rId1176" Type="http://schemas.openxmlformats.org/officeDocument/2006/relationships/hyperlink" Target="https://www.youtube.com/watch?v=bL_QRa7uoXY" TargetMode="External"/><Relationship Id="rId1383" Type="http://schemas.openxmlformats.org/officeDocument/2006/relationships/hyperlink" Target="https://www.youtube.com/watch?v=0KQjmGSK7lA" TargetMode="External"/><Relationship Id="rId101" Type="http://schemas.openxmlformats.org/officeDocument/2006/relationships/hyperlink" Target="https://www.youtube.com/watch?v=ndMz7LiSRhw" TargetMode="External"/><Relationship Id="rId185" Type="http://schemas.openxmlformats.org/officeDocument/2006/relationships/hyperlink" Target="https://www.youtube.com/watch?v=g8iR2MWw5cw" TargetMode="External"/><Relationship Id="rId406" Type="http://schemas.openxmlformats.org/officeDocument/2006/relationships/image" Target="../media/image188.jpeg"/><Relationship Id="rId960" Type="http://schemas.openxmlformats.org/officeDocument/2006/relationships/hyperlink" Target="https://www.youtube.com/watch?v=JnhUmq0va4A" TargetMode="External"/><Relationship Id="rId1036" Type="http://schemas.openxmlformats.org/officeDocument/2006/relationships/hyperlink" Target="https://www.youtube.com/watch?v=r4vsgilq2mE" TargetMode="External"/><Relationship Id="rId1243" Type="http://schemas.openxmlformats.org/officeDocument/2006/relationships/image" Target="../media/image552.jpeg"/><Relationship Id="rId392" Type="http://schemas.openxmlformats.org/officeDocument/2006/relationships/image" Target="../media/image181.jpeg"/><Relationship Id="rId613" Type="http://schemas.openxmlformats.org/officeDocument/2006/relationships/hyperlink" Target="https://www.youtube.com/watch?v=dTguljqROBY" TargetMode="External"/><Relationship Id="rId697" Type="http://schemas.openxmlformats.org/officeDocument/2006/relationships/hyperlink" Target="https://www.youtube.com/watch?v=n_LjQ8bSXSc" TargetMode="External"/><Relationship Id="rId820" Type="http://schemas.openxmlformats.org/officeDocument/2006/relationships/hyperlink" Target="https://www.youtube.com/watch?v=MBH7Sg8yzdc" TargetMode="External"/><Relationship Id="rId918" Type="http://schemas.openxmlformats.org/officeDocument/2006/relationships/hyperlink" Target="https://www.youtube.com/watch?v=dZj8o9hMUX8" TargetMode="External"/><Relationship Id="rId1450" Type="http://schemas.openxmlformats.org/officeDocument/2006/relationships/hyperlink" Target="https://www.youtube.com/watch?v=uWAGOjBpO0k" TargetMode="External"/><Relationship Id="rId252" Type="http://schemas.openxmlformats.org/officeDocument/2006/relationships/image" Target="../media/image124.jpeg"/><Relationship Id="rId1103" Type="http://schemas.openxmlformats.org/officeDocument/2006/relationships/image" Target="../media/image493.jpeg"/><Relationship Id="rId1187" Type="http://schemas.openxmlformats.org/officeDocument/2006/relationships/image" Target="../media/image524.jpeg"/><Relationship Id="rId1310" Type="http://schemas.openxmlformats.org/officeDocument/2006/relationships/hyperlink" Target="https://www.youtube.com/watch?v=k4NUlfqqT9I" TargetMode="External"/><Relationship Id="rId1408" Type="http://schemas.openxmlformats.org/officeDocument/2006/relationships/image" Target="../media/image618.jpeg"/><Relationship Id="rId47" Type="http://schemas.openxmlformats.org/officeDocument/2006/relationships/hyperlink" Target="https://www.youtube.com/watch?v=SUdrxzTSSXE" TargetMode="External"/><Relationship Id="rId112" Type="http://schemas.openxmlformats.org/officeDocument/2006/relationships/image" Target="../media/image56.jpeg"/><Relationship Id="rId557" Type="http://schemas.openxmlformats.org/officeDocument/2006/relationships/hyperlink" Target="https://www.youtube.com/watch?v=iqFu1awvhws" TargetMode="External"/><Relationship Id="rId764" Type="http://schemas.openxmlformats.org/officeDocument/2006/relationships/hyperlink" Target="https://www.youtube.com/watch?v=G49m2tMLggU" TargetMode="External"/><Relationship Id="rId971" Type="http://schemas.openxmlformats.org/officeDocument/2006/relationships/image" Target="../media/image431.jpeg"/><Relationship Id="rId1394" Type="http://schemas.openxmlformats.org/officeDocument/2006/relationships/image" Target="../media/image611.jpeg"/><Relationship Id="rId196" Type="http://schemas.openxmlformats.org/officeDocument/2006/relationships/image" Target="../media/image98.jpeg"/><Relationship Id="rId417" Type="http://schemas.openxmlformats.org/officeDocument/2006/relationships/hyperlink" Target="https://www.youtube.com/watch?v=diFkCJ802vY" TargetMode="External"/><Relationship Id="rId624" Type="http://schemas.openxmlformats.org/officeDocument/2006/relationships/image" Target="../media/image280.jpeg"/><Relationship Id="rId831" Type="http://schemas.openxmlformats.org/officeDocument/2006/relationships/image" Target="../media/image371.jpeg"/><Relationship Id="rId1047" Type="http://schemas.openxmlformats.org/officeDocument/2006/relationships/image" Target="../media/image469.jpeg"/><Relationship Id="rId1254" Type="http://schemas.openxmlformats.org/officeDocument/2006/relationships/hyperlink" Target="https://www.youtube.com/watch?v=VEw8-DJllVw" TargetMode="External"/><Relationship Id="rId1461" Type="http://schemas.openxmlformats.org/officeDocument/2006/relationships/image" Target="../media/image640.jpeg"/><Relationship Id="rId263" Type="http://schemas.openxmlformats.org/officeDocument/2006/relationships/hyperlink" Target="https://www.youtube.com/watch?v=h-tBErY7ZGE" TargetMode="External"/><Relationship Id="rId470" Type="http://schemas.openxmlformats.org/officeDocument/2006/relationships/image" Target="../media/image220.jpeg"/><Relationship Id="rId929" Type="http://schemas.openxmlformats.org/officeDocument/2006/relationships/image" Target="../media/image415.jpeg"/><Relationship Id="rId1114" Type="http://schemas.openxmlformats.org/officeDocument/2006/relationships/hyperlink" Target="https://www.youtube.com/watch?v=tkPBn22UGdk" TargetMode="External"/><Relationship Id="rId1321" Type="http://schemas.openxmlformats.org/officeDocument/2006/relationships/hyperlink" Target="https://www.youtube.com/watch?v=kcYXD4olqPE" TargetMode="External"/><Relationship Id="rId58" Type="http://schemas.openxmlformats.org/officeDocument/2006/relationships/image" Target="../media/image29.jpeg"/><Relationship Id="rId123" Type="http://schemas.openxmlformats.org/officeDocument/2006/relationships/hyperlink" Target="https://www.youtube.com/watch?v=k9dkhESbi5A" TargetMode="External"/><Relationship Id="rId330" Type="http://schemas.openxmlformats.org/officeDocument/2006/relationships/image" Target="../media/image152.jpeg"/><Relationship Id="rId568" Type="http://schemas.openxmlformats.org/officeDocument/2006/relationships/image" Target="../media/image258.jpeg"/><Relationship Id="rId775" Type="http://schemas.openxmlformats.org/officeDocument/2006/relationships/image" Target="../media/image347.jpeg"/><Relationship Id="rId982" Type="http://schemas.openxmlformats.org/officeDocument/2006/relationships/hyperlink" Target="https://www.youtube.com/watch?v=P7P1R6gjjKs" TargetMode="External"/><Relationship Id="rId1198" Type="http://schemas.openxmlformats.org/officeDocument/2006/relationships/hyperlink" Target="https://www.youtube.com/watch?v=7EM3jeSvdBI" TargetMode="External"/><Relationship Id="rId1419" Type="http://schemas.openxmlformats.org/officeDocument/2006/relationships/hyperlink" Target="https://www.youtube.com/watch?v=hzvT0vy5cjE" TargetMode="External"/><Relationship Id="rId428" Type="http://schemas.openxmlformats.org/officeDocument/2006/relationships/image" Target="../media/image199.jpeg"/><Relationship Id="rId635" Type="http://schemas.openxmlformats.org/officeDocument/2006/relationships/hyperlink" Target="https://www.youtube.com/watch?v=e2UN3d60IQM" TargetMode="External"/><Relationship Id="rId842" Type="http://schemas.openxmlformats.org/officeDocument/2006/relationships/hyperlink" Target="https://www.youtube.com/watch?v=7DDuhg9AgdM" TargetMode="External"/><Relationship Id="rId1058" Type="http://schemas.openxmlformats.org/officeDocument/2006/relationships/hyperlink" Target="https://www.youtube.com/watch?v=UT_nWVLi4Ws" TargetMode="External"/><Relationship Id="rId1265" Type="http://schemas.openxmlformats.org/officeDocument/2006/relationships/image" Target="../media/image563.jpeg"/><Relationship Id="rId1472" Type="http://schemas.openxmlformats.org/officeDocument/2006/relationships/image" Target="../media/image642.jpeg"/><Relationship Id="rId274" Type="http://schemas.openxmlformats.org/officeDocument/2006/relationships/image" Target="../media/image129.jpeg"/><Relationship Id="rId481" Type="http://schemas.openxmlformats.org/officeDocument/2006/relationships/hyperlink" Target="https://www.youtube.com/watch?v=hBvZH-HmEK0" TargetMode="External"/><Relationship Id="rId702" Type="http://schemas.openxmlformats.org/officeDocument/2006/relationships/image" Target="../media/image313.jpeg"/><Relationship Id="rId1125" Type="http://schemas.openxmlformats.org/officeDocument/2006/relationships/image" Target="../media/image498.jpeg"/><Relationship Id="rId1332" Type="http://schemas.openxmlformats.org/officeDocument/2006/relationships/hyperlink" Target="https://www.youtube.com/watch?v=Q6RjCNF-bg0" TargetMode="External"/><Relationship Id="rId69" Type="http://schemas.openxmlformats.org/officeDocument/2006/relationships/hyperlink" Target="https://www.youtube.com/watch?v=ImX6YDZlOLw" TargetMode="External"/><Relationship Id="rId134" Type="http://schemas.openxmlformats.org/officeDocument/2006/relationships/image" Target="../media/image67.jpeg"/><Relationship Id="rId579" Type="http://schemas.openxmlformats.org/officeDocument/2006/relationships/hyperlink" Target="https://www.youtube.com/watch?v=Ar5sxNUhEiI" TargetMode="External"/><Relationship Id="rId786" Type="http://schemas.openxmlformats.org/officeDocument/2006/relationships/hyperlink" Target="https://www.youtube.com/watch?v=jfe5CttwKB4" TargetMode="External"/><Relationship Id="rId993" Type="http://schemas.openxmlformats.org/officeDocument/2006/relationships/image" Target="../media/image442.jpeg"/><Relationship Id="rId341" Type="http://schemas.openxmlformats.org/officeDocument/2006/relationships/hyperlink" Target="https://www.youtube.com/watch?v=lT0vFWcIshc" TargetMode="External"/><Relationship Id="rId439" Type="http://schemas.openxmlformats.org/officeDocument/2006/relationships/hyperlink" Target="https://www.youtube.com/watch?v=X-yC18V5H-U" TargetMode="External"/><Relationship Id="rId646" Type="http://schemas.openxmlformats.org/officeDocument/2006/relationships/image" Target="../media/image291.jpeg"/><Relationship Id="rId1069" Type="http://schemas.openxmlformats.org/officeDocument/2006/relationships/image" Target="../media/image476.jpeg"/><Relationship Id="rId1276" Type="http://schemas.openxmlformats.org/officeDocument/2006/relationships/hyperlink" Target="https://www.youtube.com/watch?v=cqEujfGWlhs" TargetMode="External"/><Relationship Id="rId1483" Type="http://schemas.openxmlformats.org/officeDocument/2006/relationships/hyperlink" Target="https://www.youtube.com/watch?v=ZxoxPapPxXk" TargetMode="External"/><Relationship Id="rId201" Type="http://schemas.openxmlformats.org/officeDocument/2006/relationships/hyperlink" Target="https://www.youtube.com/watch?v=gUt8OOkpJwU" TargetMode="External"/><Relationship Id="rId285" Type="http://schemas.openxmlformats.org/officeDocument/2006/relationships/hyperlink" Target="https://www.youtube.com/watch?v=gj-bxPfzjAI" TargetMode="External"/><Relationship Id="rId506" Type="http://schemas.openxmlformats.org/officeDocument/2006/relationships/image" Target="../media/image232.jpeg"/><Relationship Id="rId853" Type="http://schemas.openxmlformats.org/officeDocument/2006/relationships/image" Target="../media/image377.jpeg"/><Relationship Id="rId1136" Type="http://schemas.openxmlformats.org/officeDocument/2006/relationships/hyperlink" Target="https://www.youtube.com/watch?v=ASypvyCrtxo" TargetMode="External"/><Relationship Id="rId492" Type="http://schemas.openxmlformats.org/officeDocument/2006/relationships/image" Target="../media/image225.jpeg"/><Relationship Id="rId713" Type="http://schemas.openxmlformats.org/officeDocument/2006/relationships/hyperlink" Target="https://www.youtube.com/watch?v=aRErC6Wudwo" TargetMode="External"/><Relationship Id="rId797" Type="http://schemas.openxmlformats.org/officeDocument/2006/relationships/hyperlink" Target="https://www.youtube.com/watch?v=cgpxoUE-kOg" TargetMode="External"/><Relationship Id="rId920" Type="http://schemas.openxmlformats.org/officeDocument/2006/relationships/hyperlink" Target="https://www.youtube.com/watch?v=_BggcHiaff8" TargetMode="External"/><Relationship Id="rId1343" Type="http://schemas.openxmlformats.org/officeDocument/2006/relationships/image" Target="../media/image591.jpeg"/><Relationship Id="rId145" Type="http://schemas.openxmlformats.org/officeDocument/2006/relationships/hyperlink" Target="https://www.youtube.com/watch?v=fAxu0w4WWqs" TargetMode="External"/><Relationship Id="rId352" Type="http://schemas.openxmlformats.org/officeDocument/2006/relationships/image" Target="../media/image163.jpeg"/><Relationship Id="rId1203" Type="http://schemas.openxmlformats.org/officeDocument/2006/relationships/image" Target="../media/image532.jpeg"/><Relationship Id="rId1287" Type="http://schemas.openxmlformats.org/officeDocument/2006/relationships/image" Target="../media/image569.jpeg"/><Relationship Id="rId1410" Type="http://schemas.openxmlformats.org/officeDocument/2006/relationships/image" Target="../media/image619.jpeg"/><Relationship Id="rId212" Type="http://schemas.openxmlformats.org/officeDocument/2006/relationships/image" Target="../media/image106.jpeg"/><Relationship Id="rId657" Type="http://schemas.openxmlformats.org/officeDocument/2006/relationships/hyperlink" Target="https://www.youtube.com/watch?v=jQIb5YOkG60" TargetMode="External"/><Relationship Id="rId864" Type="http://schemas.openxmlformats.org/officeDocument/2006/relationships/hyperlink" Target="https://www.youtube.com/watch?v=ZXTOs60qgc4" TargetMode="External"/><Relationship Id="rId1494" Type="http://schemas.openxmlformats.org/officeDocument/2006/relationships/image" Target="../media/image653.jpeg"/><Relationship Id="rId296" Type="http://schemas.openxmlformats.org/officeDocument/2006/relationships/image" Target="../media/image140.jpeg"/><Relationship Id="rId517" Type="http://schemas.openxmlformats.org/officeDocument/2006/relationships/hyperlink" Target="https://www.youtube.com/watch?v=IeVjS7MAZCM" TargetMode="External"/><Relationship Id="rId724" Type="http://schemas.openxmlformats.org/officeDocument/2006/relationships/hyperlink" Target="https://www.youtube.com/watch?v=BzK72IUQIok" TargetMode="External"/><Relationship Id="rId931" Type="http://schemas.openxmlformats.org/officeDocument/2006/relationships/image" Target="../media/image416.jpeg"/><Relationship Id="rId1147" Type="http://schemas.openxmlformats.org/officeDocument/2006/relationships/image" Target="../media/image509.jpeg"/><Relationship Id="rId1354" Type="http://schemas.openxmlformats.org/officeDocument/2006/relationships/image" Target="../media/image596.jpeg"/><Relationship Id="rId60" Type="http://schemas.openxmlformats.org/officeDocument/2006/relationships/image" Target="../media/image30.jpeg"/><Relationship Id="rId156" Type="http://schemas.openxmlformats.org/officeDocument/2006/relationships/image" Target="../media/image78.jpeg"/><Relationship Id="rId363" Type="http://schemas.openxmlformats.org/officeDocument/2006/relationships/hyperlink" Target="https://www.youtube.com/watch?v=vbTpiJRu9d0" TargetMode="External"/><Relationship Id="rId570" Type="http://schemas.openxmlformats.org/officeDocument/2006/relationships/image" Target="../media/image259.jpeg"/><Relationship Id="rId1007" Type="http://schemas.openxmlformats.org/officeDocument/2006/relationships/image" Target="../media/image449.jpeg"/><Relationship Id="rId1214" Type="http://schemas.openxmlformats.org/officeDocument/2006/relationships/hyperlink" Target="https://www.youtube.com/watch?v=LZQXuOP8lXQ" TargetMode="External"/><Relationship Id="rId1421" Type="http://schemas.openxmlformats.org/officeDocument/2006/relationships/image" Target="../media/image620.jpeg"/><Relationship Id="rId223" Type="http://schemas.openxmlformats.org/officeDocument/2006/relationships/hyperlink" Target="https://www.youtube.com/watch?v=HIkgY0Rz1jU" TargetMode="External"/><Relationship Id="rId430" Type="http://schemas.openxmlformats.org/officeDocument/2006/relationships/image" Target="../media/image200.jpeg"/><Relationship Id="rId668" Type="http://schemas.openxmlformats.org/officeDocument/2006/relationships/image" Target="../media/image302.jpeg"/><Relationship Id="rId875" Type="http://schemas.openxmlformats.org/officeDocument/2006/relationships/image" Target="../media/image388.jpeg"/><Relationship Id="rId1060" Type="http://schemas.openxmlformats.org/officeDocument/2006/relationships/hyperlink" Target="https://www.youtube.com/watch?v=kF3vIkvhBWM" TargetMode="External"/><Relationship Id="rId1298" Type="http://schemas.openxmlformats.org/officeDocument/2006/relationships/hyperlink" Target="https://www.youtube.com/watch?v=-2IcOOUqNgI" TargetMode="External"/><Relationship Id="rId18" Type="http://schemas.openxmlformats.org/officeDocument/2006/relationships/image" Target="../media/image9.jpeg"/><Relationship Id="rId528" Type="http://schemas.openxmlformats.org/officeDocument/2006/relationships/hyperlink" Target="https://www.youtube.com/watch?v=l3IKqLLNeoU" TargetMode="External"/><Relationship Id="rId735" Type="http://schemas.openxmlformats.org/officeDocument/2006/relationships/image" Target="../media/image329.jpeg"/><Relationship Id="rId942" Type="http://schemas.openxmlformats.org/officeDocument/2006/relationships/hyperlink" Target="https://www.youtube.com/watch?v=0hGdsSbCAiE" TargetMode="External"/><Relationship Id="rId1158" Type="http://schemas.openxmlformats.org/officeDocument/2006/relationships/hyperlink" Target="https://www.youtube.com/watch?v=FZPvRt-elg4" TargetMode="External"/><Relationship Id="rId1365" Type="http://schemas.openxmlformats.org/officeDocument/2006/relationships/hyperlink" Target="https://www.youtube.com/watch?v=UPmhk_h_y9w" TargetMode="External"/><Relationship Id="rId167" Type="http://schemas.openxmlformats.org/officeDocument/2006/relationships/hyperlink" Target="https://www.youtube.com/watch?v=VRw8oOWZtjc" TargetMode="External"/><Relationship Id="rId374" Type="http://schemas.openxmlformats.org/officeDocument/2006/relationships/image" Target="../media/image172.jpeg"/><Relationship Id="rId581" Type="http://schemas.openxmlformats.org/officeDocument/2006/relationships/hyperlink" Target="https://www.youtube.com/watch?v=cABfEaP2IHo" TargetMode="External"/><Relationship Id="rId1018" Type="http://schemas.openxmlformats.org/officeDocument/2006/relationships/hyperlink" Target="https://www.youtube.com/watch?v=bzx0nynHIzs" TargetMode="External"/><Relationship Id="rId1225" Type="http://schemas.openxmlformats.org/officeDocument/2006/relationships/image" Target="../media/image543.jpeg"/><Relationship Id="rId1432" Type="http://schemas.openxmlformats.org/officeDocument/2006/relationships/hyperlink" Target="https://www.youtube.com/watch?v=SNdeNyI3SdQ" TargetMode="External"/><Relationship Id="rId71" Type="http://schemas.openxmlformats.org/officeDocument/2006/relationships/hyperlink" Target="https://www.youtube.com/watch?v=_16_fWrQYMg" TargetMode="External"/><Relationship Id="rId234" Type="http://schemas.openxmlformats.org/officeDocument/2006/relationships/image" Target="../media/image115.jpeg"/><Relationship Id="rId679" Type="http://schemas.openxmlformats.org/officeDocument/2006/relationships/hyperlink" Target="https://www.youtube.com/watch?v=dGULOR0qOjA" TargetMode="External"/><Relationship Id="rId802" Type="http://schemas.openxmlformats.org/officeDocument/2006/relationships/hyperlink" Target="https://www.youtube.com/watch?v=jDeevLZhCLc" TargetMode="External"/><Relationship Id="rId886" Type="http://schemas.openxmlformats.org/officeDocument/2006/relationships/hyperlink" Target="https://www.youtube.com/watch?v=7NzERitX1-E" TargetMode="External"/><Relationship Id="rId2" Type="http://schemas.openxmlformats.org/officeDocument/2006/relationships/image" Target="../media/image1.jpeg"/><Relationship Id="rId29" Type="http://schemas.openxmlformats.org/officeDocument/2006/relationships/hyperlink" Target="https://www.youtube.com/watch?v=gNPquC9iG_Q&amp;t=80s" TargetMode="External"/><Relationship Id="rId441" Type="http://schemas.openxmlformats.org/officeDocument/2006/relationships/hyperlink" Target="https://www.youtube.com/watch?v=qRp9MYhTjWY" TargetMode="External"/><Relationship Id="rId539" Type="http://schemas.openxmlformats.org/officeDocument/2006/relationships/hyperlink" Target="https://www.youtube.com/watch?v=PQgDo8da2Ds" TargetMode="External"/><Relationship Id="rId746" Type="http://schemas.openxmlformats.org/officeDocument/2006/relationships/hyperlink" Target="https://www.youtube.com/watch?v=ZzDTFb78lwE" TargetMode="External"/><Relationship Id="rId1071" Type="http://schemas.openxmlformats.org/officeDocument/2006/relationships/image" Target="../media/image477.jpeg"/><Relationship Id="rId1169" Type="http://schemas.openxmlformats.org/officeDocument/2006/relationships/image" Target="../media/image515.jpeg"/><Relationship Id="rId1376" Type="http://schemas.openxmlformats.org/officeDocument/2006/relationships/image" Target="../media/image602.jpeg"/><Relationship Id="rId178" Type="http://schemas.openxmlformats.org/officeDocument/2006/relationships/image" Target="../media/image89.jpeg"/><Relationship Id="rId301" Type="http://schemas.openxmlformats.org/officeDocument/2006/relationships/hyperlink" Target="https://www.youtube.com/watch?v=vWlL1J_O7Ug" TargetMode="External"/><Relationship Id="rId953" Type="http://schemas.openxmlformats.org/officeDocument/2006/relationships/hyperlink" Target="https://www.youtube.com/watch?v=o6YtNHX1bP8" TargetMode="External"/><Relationship Id="rId1029" Type="http://schemas.openxmlformats.org/officeDocument/2006/relationships/image" Target="../media/image460.jpeg"/><Relationship Id="rId1236" Type="http://schemas.openxmlformats.org/officeDocument/2006/relationships/hyperlink" Target="https://www.youtube.com/watch?v=VHEg5_o8HF4" TargetMode="External"/><Relationship Id="rId82" Type="http://schemas.openxmlformats.org/officeDocument/2006/relationships/image" Target="../media/image41.jpeg"/><Relationship Id="rId385" Type="http://schemas.openxmlformats.org/officeDocument/2006/relationships/hyperlink" Target="https://www.youtube.com/watch?v=Ts4BcS_kw4k" TargetMode="External"/><Relationship Id="rId592" Type="http://schemas.openxmlformats.org/officeDocument/2006/relationships/image" Target="../media/image264.jpeg"/><Relationship Id="rId606" Type="http://schemas.openxmlformats.org/officeDocument/2006/relationships/image" Target="../media/image271.jpeg"/><Relationship Id="rId813" Type="http://schemas.openxmlformats.org/officeDocument/2006/relationships/image" Target="../media/image362.jpeg"/><Relationship Id="rId1443" Type="http://schemas.openxmlformats.org/officeDocument/2006/relationships/image" Target="../media/image631.jpeg"/><Relationship Id="rId245" Type="http://schemas.openxmlformats.org/officeDocument/2006/relationships/hyperlink" Target="https://www.youtube.com/watch?v=kjrPQQWtCog" TargetMode="External"/><Relationship Id="rId452" Type="http://schemas.openxmlformats.org/officeDocument/2006/relationships/image" Target="../media/image211.jpeg"/><Relationship Id="rId897" Type="http://schemas.openxmlformats.org/officeDocument/2006/relationships/image" Target="../media/image399.jpeg"/><Relationship Id="rId1082" Type="http://schemas.openxmlformats.org/officeDocument/2006/relationships/hyperlink" Target="https://www.youtube.com/watch?v=LNyJgNjCDuU" TargetMode="External"/><Relationship Id="rId1303" Type="http://schemas.openxmlformats.org/officeDocument/2006/relationships/image" Target="../media/image577.jpeg"/><Relationship Id="rId105" Type="http://schemas.openxmlformats.org/officeDocument/2006/relationships/hyperlink" Target="https://www.youtube.com/watch?v=q7JlZxcH_i4" TargetMode="External"/><Relationship Id="rId312" Type="http://schemas.openxmlformats.org/officeDocument/2006/relationships/hyperlink" Target="https://www.youtube.com/watch?v=QlSYSZP0NLw" TargetMode="External"/><Relationship Id="rId757" Type="http://schemas.openxmlformats.org/officeDocument/2006/relationships/image" Target="../media/image338.jpeg"/><Relationship Id="rId964" Type="http://schemas.openxmlformats.org/officeDocument/2006/relationships/hyperlink" Target="https://www.youtube.com/watch?v=q5m6tMjcF8k" TargetMode="External"/><Relationship Id="rId1387" Type="http://schemas.openxmlformats.org/officeDocument/2006/relationships/hyperlink" Target="https://www.youtube.com/watch?v=X5DOeWlf3Hc" TargetMode="External"/><Relationship Id="rId93" Type="http://schemas.openxmlformats.org/officeDocument/2006/relationships/hyperlink" Target="https://www.youtube.com/watch?v=e8yOgLdBZFE" TargetMode="External"/><Relationship Id="rId189" Type="http://schemas.openxmlformats.org/officeDocument/2006/relationships/hyperlink" Target="https://www.youtube.com/watch?v=te6Iu63dcsw" TargetMode="External"/><Relationship Id="rId396" Type="http://schemas.openxmlformats.org/officeDocument/2006/relationships/image" Target="../media/image183.jpeg"/><Relationship Id="rId617" Type="http://schemas.openxmlformats.org/officeDocument/2006/relationships/hyperlink" Target="https://www.youtube.com/watch?v=He8SX-BzcIY" TargetMode="External"/><Relationship Id="rId824" Type="http://schemas.openxmlformats.org/officeDocument/2006/relationships/hyperlink" Target="https://www.youtube.com/watch?v=rTeKZRsZvDY" TargetMode="External"/><Relationship Id="rId1247" Type="http://schemas.openxmlformats.org/officeDocument/2006/relationships/image" Target="../media/image554.jpeg"/><Relationship Id="rId1454" Type="http://schemas.openxmlformats.org/officeDocument/2006/relationships/hyperlink" Target="https://www.youtube.com/watch?v=2_aZEZ5NIbE" TargetMode="External"/><Relationship Id="rId256" Type="http://schemas.openxmlformats.org/officeDocument/2006/relationships/image" Target="../media/image126.jpeg"/><Relationship Id="rId463" Type="http://schemas.openxmlformats.org/officeDocument/2006/relationships/hyperlink" Target="https://www.youtube.com/watch?v=PfR4ulw-QyY" TargetMode="External"/><Relationship Id="rId670" Type="http://schemas.openxmlformats.org/officeDocument/2006/relationships/image" Target="../media/image303.jpeg"/><Relationship Id="rId1093" Type="http://schemas.openxmlformats.org/officeDocument/2006/relationships/image" Target="../media/image488.jpeg"/><Relationship Id="rId1107" Type="http://schemas.openxmlformats.org/officeDocument/2006/relationships/image" Target="../media/image495.jpeg"/><Relationship Id="rId1314" Type="http://schemas.openxmlformats.org/officeDocument/2006/relationships/hyperlink" Target="https://www.youtube.com/watch?v=VVHeP9dfc3k" TargetMode="External"/><Relationship Id="rId116" Type="http://schemas.openxmlformats.org/officeDocument/2006/relationships/image" Target="../media/image58.jpeg"/><Relationship Id="rId323" Type="http://schemas.openxmlformats.org/officeDocument/2006/relationships/hyperlink" Target="https://www.youtube.com/watch?v=Xu6o6IK6vHY" TargetMode="External"/><Relationship Id="rId530" Type="http://schemas.openxmlformats.org/officeDocument/2006/relationships/hyperlink" Target="https://www.youtube.com/watch?v=GHgVgEI9oMU" TargetMode="External"/><Relationship Id="rId768" Type="http://schemas.openxmlformats.org/officeDocument/2006/relationships/hyperlink" Target="https://www.youtube.com/watch?v=dScyXZ1A0wk" TargetMode="External"/><Relationship Id="rId975" Type="http://schemas.openxmlformats.org/officeDocument/2006/relationships/image" Target="../media/image433.jpeg"/><Relationship Id="rId1160" Type="http://schemas.openxmlformats.org/officeDocument/2006/relationships/hyperlink" Target="https://www.youtube.com/watch?v=hkXHmWXZrdc" TargetMode="External"/><Relationship Id="rId1398" Type="http://schemas.openxmlformats.org/officeDocument/2006/relationships/image" Target="../media/image613.jpeg"/><Relationship Id="rId20" Type="http://schemas.openxmlformats.org/officeDocument/2006/relationships/image" Target="../media/image10.jpeg"/><Relationship Id="rId628" Type="http://schemas.openxmlformats.org/officeDocument/2006/relationships/image" Target="../media/image282.jpeg"/><Relationship Id="rId835" Type="http://schemas.openxmlformats.org/officeDocument/2006/relationships/image" Target="../media/image373.jpeg"/><Relationship Id="rId1258" Type="http://schemas.openxmlformats.org/officeDocument/2006/relationships/hyperlink" Target="https://www.youtube.com/watch?v=XfY2Q7Ien_k" TargetMode="External"/><Relationship Id="rId1465" Type="http://schemas.openxmlformats.org/officeDocument/2006/relationships/hyperlink" Target="https://www.youtube.com/watch?v=N4Tln5kWM9I" TargetMode="External"/><Relationship Id="rId267" Type="http://schemas.openxmlformats.org/officeDocument/2006/relationships/hyperlink" Target="https://www.youtube.com/watch?v=HqASokIXtQ4" TargetMode="External"/><Relationship Id="rId474" Type="http://schemas.openxmlformats.org/officeDocument/2006/relationships/image" Target="../media/image222.jpeg"/><Relationship Id="rId1020" Type="http://schemas.openxmlformats.org/officeDocument/2006/relationships/hyperlink" Target="https://www.youtube.com/watch?v=b2lzeBq8cas" TargetMode="External"/><Relationship Id="rId1118" Type="http://schemas.openxmlformats.org/officeDocument/2006/relationships/hyperlink" Target="https://www.youtube.com/watch?v=kAMvYHqTWs0" TargetMode="External"/><Relationship Id="rId1325" Type="http://schemas.openxmlformats.org/officeDocument/2006/relationships/hyperlink" Target="https://www.youtube.com/watch?v=bXK-cEAOvac" TargetMode="External"/><Relationship Id="rId127" Type="http://schemas.openxmlformats.org/officeDocument/2006/relationships/hyperlink" Target="https://www.youtube.com/watch?v=0hSCclbhNN4" TargetMode="External"/><Relationship Id="rId681" Type="http://schemas.openxmlformats.org/officeDocument/2006/relationships/hyperlink" Target="https://www.youtube.com/watch?v=nB7SwkKa4pM" TargetMode="External"/><Relationship Id="rId779" Type="http://schemas.openxmlformats.org/officeDocument/2006/relationships/image" Target="../media/image349.jpeg"/><Relationship Id="rId902" Type="http://schemas.openxmlformats.org/officeDocument/2006/relationships/hyperlink" Target="https://www.youtube.com/watch?v=X_fHa73_nOg" TargetMode="External"/><Relationship Id="rId986" Type="http://schemas.openxmlformats.org/officeDocument/2006/relationships/hyperlink" Target="https://www.youtube.com/watch?v=ikyRG5Jg11M" TargetMode="External"/><Relationship Id="rId31" Type="http://schemas.openxmlformats.org/officeDocument/2006/relationships/hyperlink" Target="https://www.youtube.com/watch?v=sWgV3y52un0" TargetMode="External"/><Relationship Id="rId334" Type="http://schemas.openxmlformats.org/officeDocument/2006/relationships/image" Target="../media/image154.jpeg"/><Relationship Id="rId541" Type="http://schemas.openxmlformats.org/officeDocument/2006/relationships/hyperlink" Target="https://www.youtube.com/watch?v=DWtnKRL30jo" TargetMode="External"/><Relationship Id="rId639" Type="http://schemas.openxmlformats.org/officeDocument/2006/relationships/hyperlink" Target="https://www.youtube.com/watch?v=Nkh5y4R_RD0" TargetMode="External"/><Relationship Id="rId1171" Type="http://schemas.openxmlformats.org/officeDocument/2006/relationships/image" Target="../media/image516.jpeg"/><Relationship Id="rId1269" Type="http://schemas.openxmlformats.org/officeDocument/2006/relationships/hyperlink" Target="https://www.youtube.com/watch?v=j7anHtF6xN4" TargetMode="External"/><Relationship Id="rId1476" Type="http://schemas.openxmlformats.org/officeDocument/2006/relationships/image" Target="../media/image644.jpeg"/><Relationship Id="rId180" Type="http://schemas.openxmlformats.org/officeDocument/2006/relationships/image" Target="../media/image90.jpeg"/><Relationship Id="rId278" Type="http://schemas.openxmlformats.org/officeDocument/2006/relationships/image" Target="../media/image131.jpeg"/><Relationship Id="rId401" Type="http://schemas.openxmlformats.org/officeDocument/2006/relationships/hyperlink" Target="https://www.youtube.com/watch?v=ADSTTEQpFSA" TargetMode="External"/><Relationship Id="rId846" Type="http://schemas.openxmlformats.org/officeDocument/2006/relationships/hyperlink" Target="https://www.youtube.com/watch?v=3bkLxKAA3w8" TargetMode="External"/><Relationship Id="rId1031" Type="http://schemas.openxmlformats.org/officeDocument/2006/relationships/image" Target="../media/image461.jpeg"/><Relationship Id="rId1129" Type="http://schemas.openxmlformats.org/officeDocument/2006/relationships/image" Target="../media/image500.jpeg"/><Relationship Id="rId485" Type="http://schemas.openxmlformats.org/officeDocument/2006/relationships/hyperlink" Target="https://www.youtube.com/watch?v=ICBNX0i855Q" TargetMode="External"/><Relationship Id="rId692" Type="http://schemas.openxmlformats.org/officeDocument/2006/relationships/hyperlink" Target="https://www.youtube.com/watch?v=XtiYlNM9jRc" TargetMode="External"/><Relationship Id="rId706" Type="http://schemas.openxmlformats.org/officeDocument/2006/relationships/image" Target="../media/image315.jpeg"/><Relationship Id="rId913" Type="http://schemas.openxmlformats.org/officeDocument/2006/relationships/image" Target="../media/image407.jpeg"/><Relationship Id="rId1336" Type="http://schemas.openxmlformats.org/officeDocument/2006/relationships/hyperlink" Target="https://www.youtube.com/watch?v=YSDhcG1Ww_Y" TargetMode="External"/><Relationship Id="rId42" Type="http://schemas.openxmlformats.org/officeDocument/2006/relationships/image" Target="../media/image21.jpeg"/><Relationship Id="rId138" Type="http://schemas.openxmlformats.org/officeDocument/2006/relationships/image" Target="../media/image69.jpeg"/><Relationship Id="rId345" Type="http://schemas.openxmlformats.org/officeDocument/2006/relationships/hyperlink" Target="https://www.youtube.com/watch?v=VmbIFdVKMvk" TargetMode="External"/><Relationship Id="rId552" Type="http://schemas.openxmlformats.org/officeDocument/2006/relationships/image" Target="../media/image250.jpeg"/><Relationship Id="rId997" Type="http://schemas.openxmlformats.org/officeDocument/2006/relationships/image" Target="../media/image444.jpeg"/><Relationship Id="rId1182" Type="http://schemas.openxmlformats.org/officeDocument/2006/relationships/hyperlink" Target="https://www.youtube.com/watch?v=2F0JbjinerY" TargetMode="External"/><Relationship Id="rId1403" Type="http://schemas.openxmlformats.org/officeDocument/2006/relationships/hyperlink" Target="https://www.youtube.com/watch?v=5nkbmQeJvr8" TargetMode="External"/><Relationship Id="rId191" Type="http://schemas.openxmlformats.org/officeDocument/2006/relationships/hyperlink" Target="https://www.youtube.com/watch?v=etbMY2hrCLk" TargetMode="External"/><Relationship Id="rId205" Type="http://schemas.openxmlformats.org/officeDocument/2006/relationships/hyperlink" Target="https://www.youtube.com/watch?v=9H0vbRJ2xdQ" TargetMode="External"/><Relationship Id="rId412" Type="http://schemas.openxmlformats.org/officeDocument/2006/relationships/image" Target="../media/image191.jpeg"/><Relationship Id="rId857" Type="http://schemas.openxmlformats.org/officeDocument/2006/relationships/image" Target="../media/image379.jpeg"/><Relationship Id="rId1042" Type="http://schemas.openxmlformats.org/officeDocument/2006/relationships/hyperlink" Target="https://www.youtube.com/watch?v=RqHrjiWshgA" TargetMode="External"/><Relationship Id="rId1487" Type="http://schemas.openxmlformats.org/officeDocument/2006/relationships/hyperlink" Target="https://www.youtube.com/watch?v=rbYdXbEVm6E" TargetMode="External"/><Relationship Id="rId289" Type="http://schemas.openxmlformats.org/officeDocument/2006/relationships/hyperlink" Target="https://www.youtube.com/watch?v=Opw9G1qKCcM" TargetMode="External"/><Relationship Id="rId496" Type="http://schemas.openxmlformats.org/officeDocument/2006/relationships/image" Target="../media/image227.jpeg"/><Relationship Id="rId717" Type="http://schemas.openxmlformats.org/officeDocument/2006/relationships/hyperlink" Target="https://www.youtube.com/watch?v=chb6F9Q7CWU" TargetMode="External"/><Relationship Id="rId924" Type="http://schemas.openxmlformats.org/officeDocument/2006/relationships/hyperlink" Target="https://www.youtube.com/watch?v=lx6Zr6lrTaI" TargetMode="External"/><Relationship Id="rId1347" Type="http://schemas.openxmlformats.org/officeDocument/2006/relationships/image" Target="../media/image593.jpeg"/><Relationship Id="rId53" Type="http://schemas.openxmlformats.org/officeDocument/2006/relationships/hyperlink" Target="https://www.youtube.com/watch?v=ijQd9mqMgCc" TargetMode="External"/><Relationship Id="rId149" Type="http://schemas.openxmlformats.org/officeDocument/2006/relationships/hyperlink" Target="https://www.youtube.com/watch?v=dITsguJFQoc" TargetMode="External"/><Relationship Id="rId356" Type="http://schemas.openxmlformats.org/officeDocument/2006/relationships/image" Target="../media/image165.jpeg"/><Relationship Id="rId563" Type="http://schemas.openxmlformats.org/officeDocument/2006/relationships/hyperlink" Target="https://www.youtube.com/watch?v=TxXUtthHvb0" TargetMode="External"/><Relationship Id="rId770" Type="http://schemas.openxmlformats.org/officeDocument/2006/relationships/hyperlink" Target="https://www.youtube.com/watch?v=9rBxmGg1KDU" TargetMode="External"/><Relationship Id="rId1193" Type="http://schemas.openxmlformats.org/officeDocument/2006/relationships/image" Target="../media/image527.jpeg"/><Relationship Id="rId1207" Type="http://schemas.openxmlformats.org/officeDocument/2006/relationships/image" Target="../media/image534.jpeg"/><Relationship Id="rId1414" Type="http://schemas.openxmlformats.org/officeDocument/2006/relationships/hyperlink" Target="https://www.youtube.com/watch?v=2DW9Sq41ffY" TargetMode="External"/><Relationship Id="rId216" Type="http://schemas.openxmlformats.org/officeDocument/2006/relationships/image" Target="../media/image108.jpeg"/><Relationship Id="rId423" Type="http://schemas.openxmlformats.org/officeDocument/2006/relationships/hyperlink" Target="https://www.youtube.com/watch?v=YAn2eHyJlMA" TargetMode="External"/><Relationship Id="rId868" Type="http://schemas.openxmlformats.org/officeDocument/2006/relationships/hyperlink" Target="https://www.youtube.com/watch?v=AJBuqPC-F-w" TargetMode="External"/><Relationship Id="rId1053" Type="http://schemas.openxmlformats.org/officeDocument/2006/relationships/image" Target="../media/image472.jpeg"/><Relationship Id="rId1260" Type="http://schemas.openxmlformats.org/officeDocument/2006/relationships/hyperlink" Target="https://www.youtube.com/watch?v=s82lFRyD-yE" TargetMode="External"/><Relationship Id="rId630" Type="http://schemas.openxmlformats.org/officeDocument/2006/relationships/image" Target="../media/image283.jpeg"/><Relationship Id="rId728" Type="http://schemas.openxmlformats.org/officeDocument/2006/relationships/hyperlink" Target="https://www.youtube.com/watch?v=0oxjwW27xt4" TargetMode="External"/><Relationship Id="rId935" Type="http://schemas.openxmlformats.org/officeDocument/2006/relationships/image" Target="../media/image418.jpeg"/><Relationship Id="rId1358" Type="http://schemas.openxmlformats.org/officeDocument/2006/relationships/image" Target="../media/image598.jpeg"/><Relationship Id="rId64" Type="http://schemas.openxmlformats.org/officeDocument/2006/relationships/image" Target="../media/image32.jpeg"/><Relationship Id="rId367" Type="http://schemas.openxmlformats.org/officeDocument/2006/relationships/hyperlink" Target="https://www.youtube.com/watch?v=egwMEEicDHc" TargetMode="External"/><Relationship Id="rId574" Type="http://schemas.openxmlformats.org/officeDocument/2006/relationships/hyperlink" Target="https://www.youtube.com/watch?v=ImXVozIzbB4" TargetMode="External"/><Relationship Id="rId1120" Type="http://schemas.openxmlformats.org/officeDocument/2006/relationships/hyperlink" Target="https://www.youtube.com/watch?v=lYsl9hFLsUE" TargetMode="External"/><Relationship Id="rId1218" Type="http://schemas.openxmlformats.org/officeDocument/2006/relationships/hyperlink" Target="https://www.youtube.com/watch?v=hX8fFLMKxnE" TargetMode="External"/><Relationship Id="rId1425" Type="http://schemas.openxmlformats.org/officeDocument/2006/relationships/image" Target="../media/image622.jpeg"/><Relationship Id="rId227" Type="http://schemas.openxmlformats.org/officeDocument/2006/relationships/hyperlink" Target="https://www.youtube.com/watch?v=-_PBoCuIKXU" TargetMode="External"/><Relationship Id="rId781" Type="http://schemas.openxmlformats.org/officeDocument/2006/relationships/image" Target="../media/image350.jpeg"/><Relationship Id="rId879" Type="http://schemas.openxmlformats.org/officeDocument/2006/relationships/image" Target="../media/image390.jpeg"/><Relationship Id="rId434" Type="http://schemas.openxmlformats.org/officeDocument/2006/relationships/image" Target="../media/image202.jpeg"/><Relationship Id="rId641" Type="http://schemas.openxmlformats.org/officeDocument/2006/relationships/hyperlink" Target="https://www.youtube.com/watch?v=NUwbKD5VN0Q" TargetMode="External"/><Relationship Id="rId739" Type="http://schemas.openxmlformats.org/officeDocument/2006/relationships/image" Target="../media/image331.jpeg"/><Relationship Id="rId1064" Type="http://schemas.openxmlformats.org/officeDocument/2006/relationships/hyperlink" Target="https://www.youtube.com/watch?v=vQ7ZvPghdy8" TargetMode="External"/><Relationship Id="rId1271" Type="http://schemas.openxmlformats.org/officeDocument/2006/relationships/hyperlink" Target="https://www.youtube.com/watch?v=QAsJvKsd2Xk" TargetMode="External"/><Relationship Id="rId1369" Type="http://schemas.openxmlformats.org/officeDocument/2006/relationships/hyperlink" Target="https://www.youtube.com/watch?v=DHS3tMFrmuA" TargetMode="External"/><Relationship Id="rId280" Type="http://schemas.openxmlformats.org/officeDocument/2006/relationships/image" Target="../media/image132.jpeg"/><Relationship Id="rId501" Type="http://schemas.openxmlformats.org/officeDocument/2006/relationships/hyperlink" Target="https://www.youtube.com/watch?v=4eC_ArZrwkc" TargetMode="External"/><Relationship Id="rId946" Type="http://schemas.openxmlformats.org/officeDocument/2006/relationships/hyperlink" Target="https://www.youtube.com/watch?v=q-KyxIfiR2s" TargetMode="External"/><Relationship Id="rId1131" Type="http://schemas.openxmlformats.org/officeDocument/2006/relationships/image" Target="../media/image501.jpeg"/><Relationship Id="rId1229" Type="http://schemas.openxmlformats.org/officeDocument/2006/relationships/image" Target="../media/image545.jpeg"/><Relationship Id="rId75" Type="http://schemas.openxmlformats.org/officeDocument/2006/relationships/hyperlink" Target="https://www.youtube.com/watch?v=xBkn7-YopVI" TargetMode="External"/><Relationship Id="rId140" Type="http://schemas.openxmlformats.org/officeDocument/2006/relationships/image" Target="../media/image70.jpeg"/><Relationship Id="rId378" Type="http://schemas.openxmlformats.org/officeDocument/2006/relationships/image" Target="../media/image174.jpeg"/><Relationship Id="rId585" Type="http://schemas.openxmlformats.org/officeDocument/2006/relationships/hyperlink" Target="https://www.youtube.com/watch?v=GPINIZmQDwI" TargetMode="External"/><Relationship Id="rId792" Type="http://schemas.openxmlformats.org/officeDocument/2006/relationships/hyperlink" Target="https://www.youtube.com/watch?v=GWzHZ6wjCao" TargetMode="External"/><Relationship Id="rId806" Type="http://schemas.openxmlformats.org/officeDocument/2006/relationships/hyperlink" Target="https://www.youtube.com/watch?v=2qbKcuTKrDI" TargetMode="External"/><Relationship Id="rId1436" Type="http://schemas.openxmlformats.org/officeDocument/2006/relationships/hyperlink" Target="https://www.youtube.com/watch?v=J1X2uy2QDx4" TargetMode="External"/><Relationship Id="rId6" Type="http://schemas.openxmlformats.org/officeDocument/2006/relationships/image" Target="../media/image3.jpeg"/><Relationship Id="rId238" Type="http://schemas.openxmlformats.org/officeDocument/2006/relationships/image" Target="../media/image117.jpeg"/><Relationship Id="rId445" Type="http://schemas.openxmlformats.org/officeDocument/2006/relationships/hyperlink" Target="https://www.youtube.com/watch?v=jzSX_uBstSA" TargetMode="External"/><Relationship Id="rId652" Type="http://schemas.openxmlformats.org/officeDocument/2006/relationships/image" Target="../media/image294.jpeg"/><Relationship Id="rId1075" Type="http://schemas.openxmlformats.org/officeDocument/2006/relationships/image" Target="../media/image479.jpeg"/><Relationship Id="rId1282" Type="http://schemas.openxmlformats.org/officeDocument/2006/relationships/hyperlink" Target="https://www.youtube.com/watch?v=RPqqT1csiPQ" TargetMode="External"/><Relationship Id="rId291" Type="http://schemas.openxmlformats.org/officeDocument/2006/relationships/hyperlink" Target="https://www.youtube.com/watch?v=yLC8hajZPQM" TargetMode="External"/><Relationship Id="rId305" Type="http://schemas.openxmlformats.org/officeDocument/2006/relationships/hyperlink" Target="https://www.youtube.com/watch?v=V_cUKAmLJio" TargetMode="External"/><Relationship Id="rId512" Type="http://schemas.openxmlformats.org/officeDocument/2006/relationships/image" Target="../media/image235.jpeg"/><Relationship Id="rId957" Type="http://schemas.openxmlformats.org/officeDocument/2006/relationships/image" Target="../media/image424.jpeg"/><Relationship Id="rId1142" Type="http://schemas.openxmlformats.org/officeDocument/2006/relationships/hyperlink" Target="https://www.youtube.com/watch?v=sAnEiZPkG3E" TargetMode="External"/><Relationship Id="rId86" Type="http://schemas.openxmlformats.org/officeDocument/2006/relationships/image" Target="../media/image43.jpeg"/><Relationship Id="rId151" Type="http://schemas.openxmlformats.org/officeDocument/2006/relationships/hyperlink" Target="https://www.youtube.com/watch?v=Tl3LSdatgdw" TargetMode="External"/><Relationship Id="rId389" Type="http://schemas.openxmlformats.org/officeDocument/2006/relationships/hyperlink" Target="https://www.youtube.com/watch?v=6W-vX3thBgg" TargetMode="External"/><Relationship Id="rId596" Type="http://schemas.openxmlformats.org/officeDocument/2006/relationships/image" Target="../media/image266.jpeg"/><Relationship Id="rId817" Type="http://schemas.openxmlformats.org/officeDocument/2006/relationships/image" Target="../media/image364.jpeg"/><Relationship Id="rId1002" Type="http://schemas.openxmlformats.org/officeDocument/2006/relationships/hyperlink" Target="https://www.youtube.com/watch?v=apU5luAyGj8" TargetMode="External"/><Relationship Id="rId1447" Type="http://schemas.openxmlformats.org/officeDocument/2006/relationships/image" Target="../media/image633.jpeg"/><Relationship Id="rId249" Type="http://schemas.openxmlformats.org/officeDocument/2006/relationships/hyperlink" Target="https://www.youtube.com/watch?v=v87zRhmvIBo" TargetMode="External"/><Relationship Id="rId456" Type="http://schemas.openxmlformats.org/officeDocument/2006/relationships/image" Target="../media/image213.jpeg"/><Relationship Id="rId663" Type="http://schemas.openxmlformats.org/officeDocument/2006/relationships/hyperlink" Target="https://www.youtube.com/watch?v=iipwjxKtRqs" TargetMode="External"/><Relationship Id="rId870" Type="http://schemas.openxmlformats.org/officeDocument/2006/relationships/hyperlink" Target="https://www.youtube.com/watch?v=WrkrlLC66do" TargetMode="External"/><Relationship Id="rId1086" Type="http://schemas.openxmlformats.org/officeDocument/2006/relationships/hyperlink" Target="https://www.youtube.com/watch?v=jDzBqJKtI2Q" TargetMode="External"/><Relationship Id="rId1293" Type="http://schemas.openxmlformats.org/officeDocument/2006/relationships/image" Target="../media/image572.jpeg"/><Relationship Id="rId1307" Type="http://schemas.openxmlformats.org/officeDocument/2006/relationships/image" Target="../media/image579.jpeg"/><Relationship Id="rId13" Type="http://schemas.openxmlformats.org/officeDocument/2006/relationships/hyperlink" Target="https://www.youtube.com/watch?v=mjekd4noS1U" TargetMode="External"/><Relationship Id="rId109" Type="http://schemas.openxmlformats.org/officeDocument/2006/relationships/hyperlink" Target="https://www.youtube.com/watch?v=p5nzZEOm2YE" TargetMode="External"/><Relationship Id="rId316" Type="http://schemas.openxmlformats.org/officeDocument/2006/relationships/hyperlink" Target="https://www.youtube.com/watch?v=6SYIuhm56mI" TargetMode="External"/><Relationship Id="rId523" Type="http://schemas.openxmlformats.org/officeDocument/2006/relationships/hyperlink" Target="https://www.youtube.com/watch?v=5N5KQmrED2E" TargetMode="External"/><Relationship Id="rId968" Type="http://schemas.openxmlformats.org/officeDocument/2006/relationships/hyperlink" Target="https://www.youtube.com/watch?v=fU_7bcpuYaA" TargetMode="External"/><Relationship Id="rId1153" Type="http://schemas.openxmlformats.org/officeDocument/2006/relationships/image" Target="../media/image512.jpeg"/><Relationship Id="rId97" Type="http://schemas.openxmlformats.org/officeDocument/2006/relationships/hyperlink" Target="https://www.youtube.com/watch?v=tHl9jLqFUQI" TargetMode="External"/><Relationship Id="rId730" Type="http://schemas.openxmlformats.org/officeDocument/2006/relationships/hyperlink" Target="https://www.youtube.com/watch?v=Xyx1la9c8Mg" TargetMode="External"/><Relationship Id="rId828" Type="http://schemas.openxmlformats.org/officeDocument/2006/relationships/hyperlink" Target="https://www.youtube.com/watch?v=TdjgAbdgBkY" TargetMode="External"/><Relationship Id="rId1013" Type="http://schemas.openxmlformats.org/officeDocument/2006/relationships/image" Target="../media/image452.jpeg"/><Relationship Id="rId1360" Type="http://schemas.openxmlformats.org/officeDocument/2006/relationships/image" Target="../media/image599.jpeg"/><Relationship Id="rId1458" Type="http://schemas.openxmlformats.org/officeDocument/2006/relationships/hyperlink" Target="https://www.youtube.com/watch?v=OZT6QObqrAI" TargetMode="External"/><Relationship Id="rId162" Type="http://schemas.openxmlformats.org/officeDocument/2006/relationships/image" Target="../media/image81.jpeg"/><Relationship Id="rId467" Type="http://schemas.openxmlformats.org/officeDocument/2006/relationships/hyperlink" Target="https://www.youtube.com/watch?v=JWnyTJ96upw" TargetMode="External"/><Relationship Id="rId1097" Type="http://schemas.openxmlformats.org/officeDocument/2006/relationships/image" Target="../media/image490.jpeg"/><Relationship Id="rId1220" Type="http://schemas.openxmlformats.org/officeDocument/2006/relationships/hyperlink" Target="https://www.youtube.com/watch?v=Hk10JWCX4JY" TargetMode="External"/><Relationship Id="rId1318" Type="http://schemas.openxmlformats.org/officeDocument/2006/relationships/hyperlink" Target="https://www.youtube.com/watch?v=AUXvA5--qTY" TargetMode="External"/><Relationship Id="rId674" Type="http://schemas.openxmlformats.org/officeDocument/2006/relationships/image" Target="../media/image305.jpeg"/><Relationship Id="rId881" Type="http://schemas.openxmlformats.org/officeDocument/2006/relationships/image" Target="../media/image391.jpeg"/><Relationship Id="rId979" Type="http://schemas.openxmlformats.org/officeDocument/2006/relationships/image" Target="../media/image435.jpeg"/><Relationship Id="rId24" Type="http://schemas.openxmlformats.org/officeDocument/2006/relationships/image" Target="../media/image12.jpeg"/><Relationship Id="rId327" Type="http://schemas.openxmlformats.org/officeDocument/2006/relationships/hyperlink" Target="https://www.youtube.com/watch?v=HhhAFcLAfgU" TargetMode="External"/><Relationship Id="rId534" Type="http://schemas.openxmlformats.org/officeDocument/2006/relationships/image" Target="../media/image241.jpeg"/><Relationship Id="rId741" Type="http://schemas.openxmlformats.org/officeDocument/2006/relationships/hyperlink" Target="https://www.youtube.com/watch?v=fnyljp3X4jU" TargetMode="External"/><Relationship Id="rId839" Type="http://schemas.openxmlformats.org/officeDocument/2006/relationships/hyperlink" Target="https://www.youtube.com/watch?v=mBt75tpJ07I" TargetMode="External"/><Relationship Id="rId1164" Type="http://schemas.openxmlformats.org/officeDocument/2006/relationships/hyperlink" Target="https://www.youtube.com/watch?v=5KcJqE4jUpg" TargetMode="External"/><Relationship Id="rId1371" Type="http://schemas.openxmlformats.org/officeDocument/2006/relationships/hyperlink" Target="https://www.youtube.com/watch?v=L_2Xx_nzmYw" TargetMode="External"/><Relationship Id="rId1469" Type="http://schemas.openxmlformats.org/officeDocument/2006/relationships/hyperlink" Target="https://www.youtube.com/watch?v=tZ0e8JRu_9U" TargetMode="External"/><Relationship Id="rId173" Type="http://schemas.openxmlformats.org/officeDocument/2006/relationships/hyperlink" Target="https://www.youtube.com/watch?v=dkZ6L8LMHX8" TargetMode="External"/><Relationship Id="rId380" Type="http://schemas.openxmlformats.org/officeDocument/2006/relationships/image" Target="../media/image175.jpeg"/><Relationship Id="rId601" Type="http://schemas.openxmlformats.org/officeDocument/2006/relationships/hyperlink" Target="https://www.youtube.com/watch?v=mLpbkMG6VfU" TargetMode="External"/><Relationship Id="rId1024" Type="http://schemas.openxmlformats.org/officeDocument/2006/relationships/hyperlink" Target="https://www.youtube.com/watch?v=YF5IVJEOtwI" TargetMode="External"/><Relationship Id="rId1231" Type="http://schemas.openxmlformats.org/officeDocument/2006/relationships/image" Target="../media/image546.jpeg"/><Relationship Id="rId240" Type="http://schemas.openxmlformats.org/officeDocument/2006/relationships/image" Target="../media/image118.jpeg"/><Relationship Id="rId478" Type="http://schemas.openxmlformats.org/officeDocument/2006/relationships/hyperlink" Target="https://www.youtube.com/watch?v=TkuorxpG1D8" TargetMode="External"/><Relationship Id="rId685" Type="http://schemas.openxmlformats.org/officeDocument/2006/relationships/hyperlink" Target="https://www.youtube.com/watch?v=VUYFiWdAj2A" TargetMode="External"/><Relationship Id="rId892" Type="http://schemas.openxmlformats.org/officeDocument/2006/relationships/hyperlink" Target="https://www.youtube.com/watch?v=9wxbzUAHgvI" TargetMode="External"/><Relationship Id="rId906" Type="http://schemas.openxmlformats.org/officeDocument/2006/relationships/hyperlink" Target="https://www.youtube.com/watch?v=Gu-F5-oIpUM" TargetMode="External"/><Relationship Id="rId1329" Type="http://schemas.openxmlformats.org/officeDocument/2006/relationships/image" Target="../media/image584.jpeg"/><Relationship Id="rId35" Type="http://schemas.openxmlformats.org/officeDocument/2006/relationships/hyperlink" Target="https://www.youtube.com/watch?v=A_H3mNLX8Xc" TargetMode="External"/><Relationship Id="rId100" Type="http://schemas.openxmlformats.org/officeDocument/2006/relationships/image" Target="../media/image50.jpeg"/><Relationship Id="rId338" Type="http://schemas.openxmlformats.org/officeDocument/2006/relationships/image" Target="../media/image156.jpeg"/><Relationship Id="rId545" Type="http://schemas.openxmlformats.org/officeDocument/2006/relationships/hyperlink" Target="https://www.youtube.com/watch?v=boCS71jCP3M" TargetMode="External"/><Relationship Id="rId752" Type="http://schemas.openxmlformats.org/officeDocument/2006/relationships/hyperlink" Target="https://www.youtube.com/watch?v=OWrciacV9XU" TargetMode="External"/><Relationship Id="rId1175" Type="http://schemas.openxmlformats.org/officeDocument/2006/relationships/image" Target="../media/image518.jpeg"/><Relationship Id="rId1382" Type="http://schemas.openxmlformats.org/officeDocument/2006/relationships/image" Target="../media/image605.jpeg"/><Relationship Id="rId184" Type="http://schemas.openxmlformats.org/officeDocument/2006/relationships/image" Target="../media/image92.jpeg"/><Relationship Id="rId391" Type="http://schemas.openxmlformats.org/officeDocument/2006/relationships/hyperlink" Target="https://www.youtube.com/watch?v=GRRvMPSDveU" TargetMode="External"/><Relationship Id="rId405" Type="http://schemas.openxmlformats.org/officeDocument/2006/relationships/hyperlink" Target="https://www.youtube.com/watch?v=HryYsiKwK1c" TargetMode="External"/><Relationship Id="rId612" Type="http://schemas.openxmlformats.org/officeDocument/2006/relationships/image" Target="../media/image274.jpeg"/><Relationship Id="rId1035" Type="http://schemas.openxmlformats.org/officeDocument/2006/relationships/image" Target="../media/image463.jpeg"/><Relationship Id="rId1242" Type="http://schemas.openxmlformats.org/officeDocument/2006/relationships/hyperlink" Target="https://www.youtube.com/watch?v=AO9HRTZBNng" TargetMode="External"/><Relationship Id="rId251" Type="http://schemas.openxmlformats.org/officeDocument/2006/relationships/hyperlink" Target="https://www.youtube.com/watch?v=wNaFvx68ZwI" TargetMode="External"/><Relationship Id="rId489" Type="http://schemas.openxmlformats.org/officeDocument/2006/relationships/hyperlink" Target="https://www.youtube.com/watch?v=CKiQvH2Sumk" TargetMode="External"/><Relationship Id="rId696" Type="http://schemas.openxmlformats.org/officeDocument/2006/relationships/image" Target="../media/image310.jpeg"/><Relationship Id="rId917" Type="http://schemas.openxmlformats.org/officeDocument/2006/relationships/image" Target="../media/image409.jpeg"/><Relationship Id="rId1102" Type="http://schemas.openxmlformats.org/officeDocument/2006/relationships/hyperlink" Target="https://www.youtube.com/watch?v=r_zQ9xD5n-0" TargetMode="External"/><Relationship Id="rId46" Type="http://schemas.openxmlformats.org/officeDocument/2006/relationships/image" Target="../media/image23.jpeg"/><Relationship Id="rId349" Type="http://schemas.openxmlformats.org/officeDocument/2006/relationships/hyperlink" Target="https://www.youtube.com/watch?v=sDBa3UbDVCo" TargetMode="External"/><Relationship Id="rId556" Type="http://schemas.openxmlformats.org/officeDocument/2006/relationships/image" Target="../media/image252.jpeg"/><Relationship Id="rId763" Type="http://schemas.openxmlformats.org/officeDocument/2006/relationships/image" Target="../media/image341.jpeg"/><Relationship Id="rId1186" Type="http://schemas.openxmlformats.org/officeDocument/2006/relationships/hyperlink" Target="https://www.youtube.com/watch?v=O3Ov0w9s6rc" TargetMode="External"/><Relationship Id="rId1393" Type="http://schemas.openxmlformats.org/officeDocument/2006/relationships/hyperlink" Target="https://www.youtube.com/watch?v=K_HDrDrkLi0" TargetMode="External"/><Relationship Id="rId1407" Type="http://schemas.openxmlformats.org/officeDocument/2006/relationships/hyperlink" Target="https://www.youtube.com/watch?v=c7vDH10zVT8" TargetMode="External"/><Relationship Id="rId111" Type="http://schemas.openxmlformats.org/officeDocument/2006/relationships/hyperlink" Target="https://www.youtube.com/watch?v=dDxk_qVS6H0" TargetMode="External"/><Relationship Id="rId195" Type="http://schemas.openxmlformats.org/officeDocument/2006/relationships/hyperlink" Target="https://www.youtube.com/watch?v=9wxU26imCDU" TargetMode="External"/><Relationship Id="rId209" Type="http://schemas.openxmlformats.org/officeDocument/2006/relationships/hyperlink" Target="https://www.youtube.com/watch?v=vR2CclEUVc0" TargetMode="External"/><Relationship Id="rId416" Type="http://schemas.openxmlformats.org/officeDocument/2006/relationships/image" Target="../media/image193.jpeg"/><Relationship Id="rId970" Type="http://schemas.openxmlformats.org/officeDocument/2006/relationships/hyperlink" Target="https://www.youtube.com/watch?v=0KezzzN3-4s" TargetMode="External"/><Relationship Id="rId1046" Type="http://schemas.openxmlformats.org/officeDocument/2006/relationships/hyperlink" Target="https://www.youtube.com/watch?v=GrzLS9FgOgc" TargetMode="External"/><Relationship Id="rId1253" Type="http://schemas.openxmlformats.org/officeDocument/2006/relationships/image" Target="../media/image557.jpeg"/><Relationship Id="rId623" Type="http://schemas.openxmlformats.org/officeDocument/2006/relationships/hyperlink" Target="https://www.youtube.com/watch?v=UGroxC5xJaA" TargetMode="External"/><Relationship Id="rId830" Type="http://schemas.openxmlformats.org/officeDocument/2006/relationships/hyperlink" Target="https://www.youtube.com/watch?v=JIwQTsZ4yQ0" TargetMode="External"/><Relationship Id="rId928" Type="http://schemas.openxmlformats.org/officeDocument/2006/relationships/hyperlink" Target="https://www.youtube.com/watch?v=fOzxegx9DRs" TargetMode="External"/><Relationship Id="rId1460" Type="http://schemas.openxmlformats.org/officeDocument/2006/relationships/hyperlink" Target="https://www.youtube.com/watch?v=cpkth_tjqAg" TargetMode="External"/><Relationship Id="rId57" Type="http://schemas.openxmlformats.org/officeDocument/2006/relationships/hyperlink" Target="https://www.youtube.com/watch?v=JTYhqegZ0og" TargetMode="External"/><Relationship Id="rId262" Type="http://schemas.openxmlformats.org/officeDocument/2006/relationships/hyperlink" Target="https://www.youtube.com/watch?v=BR7xSqOBxPo" TargetMode="External"/><Relationship Id="rId567" Type="http://schemas.openxmlformats.org/officeDocument/2006/relationships/hyperlink" Target="https://www.youtube.com/watch?v=xcOUMYVCMpY" TargetMode="External"/><Relationship Id="rId1113" Type="http://schemas.openxmlformats.org/officeDocument/2006/relationships/hyperlink" Target="https://www.youtube.com/watch?v=-6t6NcOFvt0" TargetMode="External"/><Relationship Id="rId1197" Type="http://schemas.openxmlformats.org/officeDocument/2006/relationships/image" Target="../media/image529.jpeg"/><Relationship Id="rId1320" Type="http://schemas.openxmlformats.org/officeDocument/2006/relationships/hyperlink" Target="https://www.youtube.com/watch?v=SGCdpmWQLns" TargetMode="External"/><Relationship Id="rId1418" Type="http://schemas.openxmlformats.org/officeDocument/2006/relationships/hyperlink" Target="https://www.youtube.com/watch?v=h2NL0eRaKIs" TargetMode="External"/><Relationship Id="rId122" Type="http://schemas.openxmlformats.org/officeDocument/2006/relationships/image" Target="../media/image61.jpeg"/><Relationship Id="rId774" Type="http://schemas.openxmlformats.org/officeDocument/2006/relationships/hyperlink" Target="https://www.youtube.com/watch?v=PyxVWN0nGyg" TargetMode="External"/><Relationship Id="rId981" Type="http://schemas.openxmlformats.org/officeDocument/2006/relationships/image" Target="../media/image436.jpeg"/><Relationship Id="rId1057" Type="http://schemas.openxmlformats.org/officeDocument/2006/relationships/image" Target="../media/image474.jpeg"/><Relationship Id="rId427" Type="http://schemas.openxmlformats.org/officeDocument/2006/relationships/hyperlink" Target="https://www.youtube.com/watch?v=LfdJS_8M8bY" TargetMode="External"/><Relationship Id="rId634" Type="http://schemas.openxmlformats.org/officeDocument/2006/relationships/image" Target="../media/image285.jpeg"/><Relationship Id="rId841" Type="http://schemas.openxmlformats.org/officeDocument/2006/relationships/hyperlink" Target="https://www.youtube.com/watch?v=fbe8zgbwOI0" TargetMode="External"/><Relationship Id="rId1264" Type="http://schemas.openxmlformats.org/officeDocument/2006/relationships/hyperlink" Target="https://www.youtube.com/watch?v=l6IGgCBBgJk" TargetMode="External"/><Relationship Id="rId1471" Type="http://schemas.openxmlformats.org/officeDocument/2006/relationships/hyperlink" Target="https://www.youtube.com/watch?v=ACRMDblJuZI" TargetMode="External"/><Relationship Id="rId273" Type="http://schemas.openxmlformats.org/officeDocument/2006/relationships/hyperlink" Target="https://www.youtube.com/watch?v=a1cwTADqt9A" TargetMode="External"/><Relationship Id="rId480" Type="http://schemas.openxmlformats.org/officeDocument/2006/relationships/hyperlink" Target="https://www.youtube.com/watch?v=kITl64oxKsw" TargetMode="External"/><Relationship Id="rId701" Type="http://schemas.openxmlformats.org/officeDocument/2006/relationships/hyperlink" Target="https://www.youtube.com/watch?v=3xTrhsBeKvc" TargetMode="External"/><Relationship Id="rId939" Type="http://schemas.openxmlformats.org/officeDocument/2006/relationships/image" Target="../media/image420.jpeg"/><Relationship Id="rId1124" Type="http://schemas.openxmlformats.org/officeDocument/2006/relationships/hyperlink" Target="https://www.youtube.com/watch?v=7HotDVLH6Ak" TargetMode="External"/><Relationship Id="rId1331" Type="http://schemas.openxmlformats.org/officeDocument/2006/relationships/image" Target="../media/image585.jpeg"/><Relationship Id="rId68" Type="http://schemas.openxmlformats.org/officeDocument/2006/relationships/image" Target="../media/image34.jpeg"/><Relationship Id="rId133" Type="http://schemas.openxmlformats.org/officeDocument/2006/relationships/hyperlink" Target="https://www.youtube.com/watch?v=GvIhe7-wsUQ" TargetMode="External"/><Relationship Id="rId340" Type="http://schemas.openxmlformats.org/officeDocument/2006/relationships/image" Target="../media/image157.jpeg"/><Relationship Id="rId578" Type="http://schemas.openxmlformats.org/officeDocument/2006/relationships/hyperlink" Target="https://www.youtube.com/watch?v=fzmiwbHbAcQ" TargetMode="External"/><Relationship Id="rId785" Type="http://schemas.openxmlformats.org/officeDocument/2006/relationships/image" Target="../media/image352.jpeg"/><Relationship Id="rId992" Type="http://schemas.openxmlformats.org/officeDocument/2006/relationships/hyperlink" Target="https://www.youtube.com/watch?v=FBYoZ-FgC84" TargetMode="External"/><Relationship Id="rId1429" Type="http://schemas.openxmlformats.org/officeDocument/2006/relationships/image" Target="../media/image624.jpeg"/><Relationship Id="rId200" Type="http://schemas.openxmlformats.org/officeDocument/2006/relationships/image" Target="../media/image100.jpeg"/><Relationship Id="rId438" Type="http://schemas.openxmlformats.org/officeDocument/2006/relationships/image" Target="../media/image204.jpeg"/><Relationship Id="rId645" Type="http://schemas.openxmlformats.org/officeDocument/2006/relationships/hyperlink" Target="https://www.youtube.com/watch?v=NxqRLjWscik" TargetMode="External"/><Relationship Id="rId852" Type="http://schemas.openxmlformats.org/officeDocument/2006/relationships/hyperlink" Target="https://www.youtube.com/watch?v=FjAr-EOmJoc" TargetMode="External"/><Relationship Id="rId1068" Type="http://schemas.openxmlformats.org/officeDocument/2006/relationships/hyperlink" Target="https://www.youtube.com/watch?v=nAhCwHuqTiM" TargetMode="External"/><Relationship Id="rId1275" Type="http://schemas.openxmlformats.org/officeDocument/2006/relationships/hyperlink" Target="https://www.youtube.com/watch?v=YozeWD8q2VY" TargetMode="External"/><Relationship Id="rId1482" Type="http://schemas.openxmlformats.org/officeDocument/2006/relationships/image" Target="../media/image647.jpeg"/><Relationship Id="rId284" Type="http://schemas.openxmlformats.org/officeDocument/2006/relationships/image" Target="../media/image134.jpeg"/><Relationship Id="rId491" Type="http://schemas.openxmlformats.org/officeDocument/2006/relationships/hyperlink" Target="https://www.youtube.com/watch?v=gSkh6oRH6Vw" TargetMode="External"/><Relationship Id="rId505" Type="http://schemas.openxmlformats.org/officeDocument/2006/relationships/hyperlink" Target="https://www.youtube.com/watch?v=25BrJ0dWGoY" TargetMode="External"/><Relationship Id="rId712" Type="http://schemas.openxmlformats.org/officeDocument/2006/relationships/image" Target="../media/image318.jpeg"/><Relationship Id="rId1135" Type="http://schemas.openxmlformats.org/officeDocument/2006/relationships/image" Target="../media/image503.jpeg"/><Relationship Id="rId1342" Type="http://schemas.openxmlformats.org/officeDocument/2006/relationships/hyperlink" Target="https://www.youtube.com/watch?v=Q56f_RX-jS4" TargetMode="External"/><Relationship Id="rId79" Type="http://schemas.openxmlformats.org/officeDocument/2006/relationships/hyperlink" Target="https://www.youtube.com/watch?v=fZ3s222e-sU" TargetMode="External"/><Relationship Id="rId144" Type="http://schemas.openxmlformats.org/officeDocument/2006/relationships/image" Target="../media/image72.jpeg"/><Relationship Id="rId589" Type="http://schemas.openxmlformats.org/officeDocument/2006/relationships/hyperlink" Target="https://www.youtube.com/watch?v=SG8lFn1Kxhc" TargetMode="External"/><Relationship Id="rId796" Type="http://schemas.openxmlformats.org/officeDocument/2006/relationships/hyperlink" Target="https://www.youtube.com/watch?v=fRvq1yOogLo" TargetMode="External"/><Relationship Id="rId1202" Type="http://schemas.openxmlformats.org/officeDocument/2006/relationships/hyperlink" Target="https://www.youtube.com/watch?v=0MNViPAhZPE" TargetMode="External"/><Relationship Id="rId351" Type="http://schemas.openxmlformats.org/officeDocument/2006/relationships/hyperlink" Target="https://www.youtube.com/watch?v=h4cKDTL2dhw" TargetMode="External"/><Relationship Id="rId449" Type="http://schemas.openxmlformats.org/officeDocument/2006/relationships/hyperlink" Target="https://www.youtube.com/watch?v=24KTmB_JXfg" TargetMode="External"/><Relationship Id="rId656" Type="http://schemas.openxmlformats.org/officeDocument/2006/relationships/image" Target="../media/image296.jpeg"/><Relationship Id="rId863" Type="http://schemas.openxmlformats.org/officeDocument/2006/relationships/image" Target="../media/image382.jpeg"/><Relationship Id="rId1079" Type="http://schemas.openxmlformats.org/officeDocument/2006/relationships/image" Target="../media/image481.jpeg"/><Relationship Id="rId1286" Type="http://schemas.openxmlformats.org/officeDocument/2006/relationships/hyperlink" Target="https://www.youtube.com/watch?v=mU6xNwie_mY" TargetMode="External"/><Relationship Id="rId1493" Type="http://schemas.openxmlformats.org/officeDocument/2006/relationships/hyperlink" Target="https://www.youtube.com/watch?v=SfSxB27Nexc" TargetMode="External"/><Relationship Id="rId211" Type="http://schemas.openxmlformats.org/officeDocument/2006/relationships/hyperlink" Target="https://www.youtube.com/watch?v=qElRoK4rKcQ" TargetMode="External"/><Relationship Id="rId295" Type="http://schemas.openxmlformats.org/officeDocument/2006/relationships/hyperlink" Target="https://www.youtube.com/watch?v=c_qoYTYCSG8" TargetMode="External"/><Relationship Id="rId309" Type="http://schemas.openxmlformats.org/officeDocument/2006/relationships/hyperlink" Target="https://www.youtube.com/watch?v=v1saF60SGW0" TargetMode="External"/><Relationship Id="rId516" Type="http://schemas.openxmlformats.org/officeDocument/2006/relationships/image" Target="../media/image237.jpeg"/><Relationship Id="rId1146" Type="http://schemas.openxmlformats.org/officeDocument/2006/relationships/hyperlink" Target="https://www.youtube.com/watch?v=TjOjwmylXyc" TargetMode="External"/><Relationship Id="rId723" Type="http://schemas.openxmlformats.org/officeDocument/2006/relationships/hyperlink" Target="https://www.youtube.com/watch?v=ZyWEu6qIApE" TargetMode="External"/><Relationship Id="rId930" Type="http://schemas.openxmlformats.org/officeDocument/2006/relationships/hyperlink" Target="https://www.youtube.com/watch?v=BUCYjed-3Jo" TargetMode="External"/><Relationship Id="rId1006" Type="http://schemas.openxmlformats.org/officeDocument/2006/relationships/hyperlink" Target="https://www.youtube.com/watch?v=al0B8qUkayw" TargetMode="External"/><Relationship Id="rId1353" Type="http://schemas.openxmlformats.org/officeDocument/2006/relationships/hyperlink" Target="https://www.youtube.com/watch?v=1KBryb0wnlg" TargetMode="External"/><Relationship Id="rId155" Type="http://schemas.openxmlformats.org/officeDocument/2006/relationships/hyperlink" Target="https://www.youtube.com/watch?v=zM4qUybIChY" TargetMode="External"/><Relationship Id="rId362" Type="http://schemas.openxmlformats.org/officeDocument/2006/relationships/hyperlink" Target="https://www.youtube.com/watch?v=sBk0idLYOTg" TargetMode="External"/><Relationship Id="rId1213" Type="http://schemas.openxmlformats.org/officeDocument/2006/relationships/image" Target="../media/image537.jpeg"/><Relationship Id="rId1297" Type="http://schemas.openxmlformats.org/officeDocument/2006/relationships/image" Target="../media/image574.jpeg"/><Relationship Id="rId1420" Type="http://schemas.openxmlformats.org/officeDocument/2006/relationships/hyperlink" Target="https://www.youtube.com/watch?v=WJWXf2A0Nb4" TargetMode="External"/><Relationship Id="rId222" Type="http://schemas.openxmlformats.org/officeDocument/2006/relationships/image" Target="../media/image109.jpeg"/><Relationship Id="rId667" Type="http://schemas.openxmlformats.org/officeDocument/2006/relationships/hyperlink" Target="https://www.youtube.com/watch?v=-wj8gyaxkOM" TargetMode="External"/><Relationship Id="rId874" Type="http://schemas.openxmlformats.org/officeDocument/2006/relationships/hyperlink" Target="https://www.youtube.com/watch?v=S3tqF7sYcPs" TargetMode="External"/><Relationship Id="rId17" Type="http://schemas.openxmlformats.org/officeDocument/2006/relationships/hyperlink" Target="https://www.youtube.com/watch?v=gJTlhZX4Hkc&amp;t=13016s" TargetMode="External"/><Relationship Id="rId527" Type="http://schemas.openxmlformats.org/officeDocument/2006/relationships/hyperlink" Target="https://www.youtube.com/watch?v=5vixelf0Fuc" TargetMode="External"/><Relationship Id="rId734" Type="http://schemas.openxmlformats.org/officeDocument/2006/relationships/hyperlink" Target="https://www.youtube.com/watch?v=jpDPikbzdEQ" TargetMode="External"/><Relationship Id="rId941" Type="http://schemas.openxmlformats.org/officeDocument/2006/relationships/image" Target="../media/image421.jpeg"/><Relationship Id="rId1157" Type="http://schemas.openxmlformats.org/officeDocument/2006/relationships/hyperlink" Target="https://www.youtube.com/watch?v=IJ5BwKkvr5Y" TargetMode="External"/><Relationship Id="rId1364" Type="http://schemas.openxmlformats.org/officeDocument/2006/relationships/hyperlink" Target="https://www.youtube.com/watch?v=9c6U_iZ3qBg" TargetMode="External"/><Relationship Id="rId70" Type="http://schemas.openxmlformats.org/officeDocument/2006/relationships/image" Target="../media/image35.jpeg"/><Relationship Id="rId166" Type="http://schemas.openxmlformats.org/officeDocument/2006/relationships/image" Target="../media/image83.jpeg"/><Relationship Id="rId373" Type="http://schemas.openxmlformats.org/officeDocument/2006/relationships/hyperlink" Target="https://www.youtube.com/watch?v=hIphowqbGbs" TargetMode="External"/><Relationship Id="rId580" Type="http://schemas.openxmlformats.org/officeDocument/2006/relationships/hyperlink" Target="https://www.youtube.com/watch?v=dI-Xx89-b4w" TargetMode="External"/><Relationship Id="rId801" Type="http://schemas.openxmlformats.org/officeDocument/2006/relationships/image" Target="../media/image356.jpeg"/><Relationship Id="rId1017" Type="http://schemas.openxmlformats.org/officeDocument/2006/relationships/image" Target="../media/image454.jpeg"/><Relationship Id="rId1224" Type="http://schemas.openxmlformats.org/officeDocument/2006/relationships/hyperlink" Target="https://www.youtube.com/watch?v=oMoNZZoCJIY" TargetMode="External"/><Relationship Id="rId1431" Type="http://schemas.openxmlformats.org/officeDocument/2006/relationships/image" Target="../media/image625.jpeg"/><Relationship Id="rId1" Type="http://schemas.openxmlformats.org/officeDocument/2006/relationships/hyperlink" Target="https://www.youtube.com/watch?v=9aF65t9Qkjg" TargetMode="External"/><Relationship Id="rId233" Type="http://schemas.openxmlformats.org/officeDocument/2006/relationships/hyperlink" Target="https://www.youtube.com/watch?v=1sjeOLfKEGE" TargetMode="External"/><Relationship Id="rId440" Type="http://schemas.openxmlformats.org/officeDocument/2006/relationships/image" Target="../media/image205.jpeg"/><Relationship Id="rId678" Type="http://schemas.openxmlformats.org/officeDocument/2006/relationships/image" Target="../media/image307.jpeg"/><Relationship Id="rId885" Type="http://schemas.openxmlformats.org/officeDocument/2006/relationships/image" Target="../media/image393.jpeg"/><Relationship Id="rId1070" Type="http://schemas.openxmlformats.org/officeDocument/2006/relationships/hyperlink" Target="https://www.youtube.com/watch?v=DVWh7OgBkTc" TargetMode="External"/><Relationship Id="rId28" Type="http://schemas.openxmlformats.org/officeDocument/2006/relationships/image" Target="../media/image14.jpeg"/><Relationship Id="rId300" Type="http://schemas.openxmlformats.org/officeDocument/2006/relationships/image" Target="../media/image142.jpeg"/><Relationship Id="rId538" Type="http://schemas.openxmlformats.org/officeDocument/2006/relationships/image" Target="../media/image243.jpeg"/><Relationship Id="rId745" Type="http://schemas.openxmlformats.org/officeDocument/2006/relationships/image" Target="../media/image332.jpeg"/><Relationship Id="rId952" Type="http://schemas.openxmlformats.org/officeDocument/2006/relationships/hyperlink" Target="https://www.youtube.com/watch?v=KBLh-avE-88" TargetMode="External"/><Relationship Id="rId1168" Type="http://schemas.openxmlformats.org/officeDocument/2006/relationships/hyperlink" Target="https://www.youtube.com/watch?v=D7BbDAf5SPc" TargetMode="External"/><Relationship Id="rId1375" Type="http://schemas.openxmlformats.org/officeDocument/2006/relationships/hyperlink" Target="https://www.youtube.com/watch?v=DYJlJzuxALw" TargetMode="External"/><Relationship Id="rId81" Type="http://schemas.openxmlformats.org/officeDocument/2006/relationships/hyperlink" Target="https://www.youtube.com/watch?v=od4ugnkeTyw" TargetMode="External"/><Relationship Id="rId177" Type="http://schemas.openxmlformats.org/officeDocument/2006/relationships/hyperlink" Target="https://www.youtube.com/watch?v=Zz1xKXGreoo" TargetMode="External"/><Relationship Id="rId384" Type="http://schemas.openxmlformats.org/officeDocument/2006/relationships/image" Target="../media/image177.jpeg"/><Relationship Id="rId591" Type="http://schemas.openxmlformats.org/officeDocument/2006/relationships/hyperlink" Target="https://www.youtube.com/watch?v=nBFyrKYI6TU" TargetMode="External"/><Relationship Id="rId605" Type="http://schemas.openxmlformats.org/officeDocument/2006/relationships/hyperlink" Target="https://www.youtube.com/watch?v=p_ETYBpqsro" TargetMode="External"/><Relationship Id="rId812" Type="http://schemas.openxmlformats.org/officeDocument/2006/relationships/hyperlink" Target="https://www.youtube.com/watch?v=G0yaF7rw928" TargetMode="External"/><Relationship Id="rId1028" Type="http://schemas.openxmlformats.org/officeDocument/2006/relationships/hyperlink" Target="https://www.youtube.com/watch?v=LixWlh-i0A0" TargetMode="External"/><Relationship Id="rId1235" Type="http://schemas.openxmlformats.org/officeDocument/2006/relationships/image" Target="../media/image548.jpeg"/><Relationship Id="rId1442" Type="http://schemas.openxmlformats.org/officeDocument/2006/relationships/hyperlink" Target="https://www.youtube.com/watch?v=e2EPuGabgpc" TargetMode="External"/><Relationship Id="rId244" Type="http://schemas.openxmlformats.org/officeDocument/2006/relationships/image" Target="../media/image120.jpeg"/><Relationship Id="rId689" Type="http://schemas.openxmlformats.org/officeDocument/2006/relationships/hyperlink" Target="https://www.youtube.com/watch?v=32jXb9B1jls" TargetMode="External"/><Relationship Id="rId896" Type="http://schemas.openxmlformats.org/officeDocument/2006/relationships/hyperlink" Target="https://www.youtube.com/watch?v=Pzaai8azbqA" TargetMode="External"/><Relationship Id="rId1081" Type="http://schemas.openxmlformats.org/officeDocument/2006/relationships/image" Target="../media/image482.jpeg"/><Relationship Id="rId1302" Type="http://schemas.openxmlformats.org/officeDocument/2006/relationships/hyperlink" Target="https://www.youtube.com/watch?v=z3x3VFyEcZM" TargetMode="External"/><Relationship Id="rId39" Type="http://schemas.openxmlformats.org/officeDocument/2006/relationships/hyperlink" Target="https://www.youtube.com/watch?v=_-xnZmJwkYc" TargetMode="External"/><Relationship Id="rId451" Type="http://schemas.openxmlformats.org/officeDocument/2006/relationships/hyperlink" Target="https://www.youtube.com/watch?v=EFzGb3DYHQo" TargetMode="External"/><Relationship Id="rId549" Type="http://schemas.openxmlformats.org/officeDocument/2006/relationships/hyperlink" Target="https://www.youtube.com/watch?v=ysV9FbqBgF0" TargetMode="External"/><Relationship Id="rId756" Type="http://schemas.openxmlformats.org/officeDocument/2006/relationships/hyperlink" Target="https://www.youtube.com/watch?v=mFpeT662yJc" TargetMode="External"/><Relationship Id="rId1179" Type="http://schemas.openxmlformats.org/officeDocument/2006/relationships/image" Target="../media/image520.jpeg"/><Relationship Id="rId1386" Type="http://schemas.openxmlformats.org/officeDocument/2006/relationships/image" Target="../media/image607.jpeg"/><Relationship Id="rId104" Type="http://schemas.openxmlformats.org/officeDocument/2006/relationships/image" Target="../media/image52.jpeg"/><Relationship Id="rId188" Type="http://schemas.openxmlformats.org/officeDocument/2006/relationships/image" Target="../media/image94.jpeg"/><Relationship Id="rId311" Type="http://schemas.openxmlformats.org/officeDocument/2006/relationships/hyperlink" Target="https://www.youtube.com/watch?v=HiQajZ0WqUQ" TargetMode="External"/><Relationship Id="rId395" Type="http://schemas.openxmlformats.org/officeDocument/2006/relationships/hyperlink" Target="https://www.youtube.com/watch?v=ANgjp7qy9HA" TargetMode="External"/><Relationship Id="rId409" Type="http://schemas.openxmlformats.org/officeDocument/2006/relationships/hyperlink" Target="https://www.youtube.com/watch?v=5v5wGN5ujic" TargetMode="External"/><Relationship Id="rId963" Type="http://schemas.openxmlformats.org/officeDocument/2006/relationships/image" Target="../media/image427.jpeg"/><Relationship Id="rId1039" Type="http://schemas.openxmlformats.org/officeDocument/2006/relationships/image" Target="../media/image465.jpeg"/><Relationship Id="rId1246" Type="http://schemas.openxmlformats.org/officeDocument/2006/relationships/hyperlink" Target="https://www.youtube.com/watch?v=Vae88T30OF4" TargetMode="External"/><Relationship Id="rId92" Type="http://schemas.openxmlformats.org/officeDocument/2006/relationships/image" Target="../media/image46.jpeg"/><Relationship Id="rId616" Type="http://schemas.openxmlformats.org/officeDocument/2006/relationships/image" Target="../media/image276.jpeg"/><Relationship Id="rId823" Type="http://schemas.openxmlformats.org/officeDocument/2006/relationships/image" Target="../media/image367.jpeg"/><Relationship Id="rId1453" Type="http://schemas.openxmlformats.org/officeDocument/2006/relationships/image" Target="../media/image636.jpeg"/><Relationship Id="rId255" Type="http://schemas.openxmlformats.org/officeDocument/2006/relationships/hyperlink" Target="https://www.youtube.com/watch?v=G8BdYALTyww" TargetMode="External"/><Relationship Id="rId462" Type="http://schemas.openxmlformats.org/officeDocument/2006/relationships/image" Target="../media/image216.jpeg"/><Relationship Id="rId1092" Type="http://schemas.openxmlformats.org/officeDocument/2006/relationships/hyperlink" Target="https://www.youtube.com/watch?v=Scmx_9q9YBY" TargetMode="External"/><Relationship Id="rId1106" Type="http://schemas.openxmlformats.org/officeDocument/2006/relationships/hyperlink" Target="https://www.youtube.com/watch?v=nZyINWdacdY" TargetMode="External"/><Relationship Id="rId1313" Type="http://schemas.openxmlformats.org/officeDocument/2006/relationships/image" Target="../media/image582.jpeg"/><Relationship Id="rId1397" Type="http://schemas.openxmlformats.org/officeDocument/2006/relationships/hyperlink" Target="https://www.youtube.com/watch?v=3ku2kSoeEZo" TargetMode="External"/><Relationship Id="rId115" Type="http://schemas.openxmlformats.org/officeDocument/2006/relationships/hyperlink" Target="https://www.youtube.com/watch?v=ab16_RHzTL4" TargetMode="External"/><Relationship Id="rId322" Type="http://schemas.openxmlformats.org/officeDocument/2006/relationships/image" Target="../media/image148.jpeg"/><Relationship Id="rId767" Type="http://schemas.openxmlformats.org/officeDocument/2006/relationships/image" Target="../media/image343.jpeg"/><Relationship Id="rId974" Type="http://schemas.openxmlformats.org/officeDocument/2006/relationships/hyperlink" Target="https://www.youtube.com/watch?v=kNVywF6q_Gs" TargetMode="External"/><Relationship Id="rId199" Type="http://schemas.openxmlformats.org/officeDocument/2006/relationships/hyperlink" Target="https://www.youtube.com/watch?v=_8Bb2xvasxM" TargetMode="External"/><Relationship Id="rId627" Type="http://schemas.openxmlformats.org/officeDocument/2006/relationships/hyperlink" Target="https://www.youtube.com/watch?v=_zjxi7HxmZ8" TargetMode="External"/><Relationship Id="rId834" Type="http://schemas.openxmlformats.org/officeDocument/2006/relationships/hyperlink" Target="https://www.youtube.com/watch?v=MN9UhQ4z-Ao" TargetMode="External"/><Relationship Id="rId1257" Type="http://schemas.openxmlformats.org/officeDocument/2006/relationships/image" Target="../media/image559.jpeg"/><Relationship Id="rId1464" Type="http://schemas.openxmlformats.org/officeDocument/2006/relationships/hyperlink" Target="https://www.youtube.com/watch?v=9Db9LywSI08" TargetMode="External"/><Relationship Id="rId266" Type="http://schemas.openxmlformats.org/officeDocument/2006/relationships/hyperlink" Target="https://www.youtube.com/watch?v=wsTlv9oyhT4" TargetMode="External"/><Relationship Id="rId473" Type="http://schemas.openxmlformats.org/officeDocument/2006/relationships/hyperlink" Target="https://www.youtube.com/watch?v=VAn8t80lclM" TargetMode="External"/><Relationship Id="rId680" Type="http://schemas.openxmlformats.org/officeDocument/2006/relationships/image" Target="../media/image308.jpeg"/><Relationship Id="rId901" Type="http://schemas.openxmlformats.org/officeDocument/2006/relationships/image" Target="../media/image401.jpeg"/><Relationship Id="rId1117" Type="http://schemas.openxmlformats.org/officeDocument/2006/relationships/hyperlink" Target="https://www.youtube.com/watch?v=CE8D2zpn-yc" TargetMode="External"/><Relationship Id="rId1324" Type="http://schemas.openxmlformats.org/officeDocument/2006/relationships/hyperlink" Target="https://www.youtube.com/watch?v=mg42lspGI58" TargetMode="External"/><Relationship Id="rId30" Type="http://schemas.openxmlformats.org/officeDocument/2006/relationships/image" Target="../media/image15.jpeg"/><Relationship Id="rId126" Type="http://schemas.openxmlformats.org/officeDocument/2006/relationships/image" Target="../media/image63.jpeg"/><Relationship Id="rId333" Type="http://schemas.openxmlformats.org/officeDocument/2006/relationships/hyperlink" Target="https://www.youtube.com/watch?v=alN3hTIGFyo" TargetMode="External"/><Relationship Id="rId540" Type="http://schemas.openxmlformats.org/officeDocument/2006/relationships/image" Target="../media/image244.jpeg"/><Relationship Id="rId778" Type="http://schemas.openxmlformats.org/officeDocument/2006/relationships/hyperlink" Target="https://www.youtube.com/watch?v=h5G0grgSW0g" TargetMode="External"/><Relationship Id="rId985" Type="http://schemas.openxmlformats.org/officeDocument/2006/relationships/image" Target="../media/image438.jpeg"/><Relationship Id="rId1170" Type="http://schemas.openxmlformats.org/officeDocument/2006/relationships/hyperlink" Target="https://www.youtube.com/watch?v=pZee2deAlsA" TargetMode="External"/><Relationship Id="rId638" Type="http://schemas.openxmlformats.org/officeDocument/2006/relationships/image" Target="../media/image287.jpeg"/><Relationship Id="rId845" Type="http://schemas.openxmlformats.org/officeDocument/2006/relationships/hyperlink" Target="https://www.youtube.com/watch?v=dHhxhzzwg0Q" TargetMode="External"/><Relationship Id="rId1030" Type="http://schemas.openxmlformats.org/officeDocument/2006/relationships/hyperlink" Target="https://www.youtube.com/watch?v=_L50ikT5LEw" TargetMode="External"/><Relationship Id="rId1268" Type="http://schemas.openxmlformats.org/officeDocument/2006/relationships/hyperlink" Target="https://www.youtube.com/watch?v=swbuOphSmm4" TargetMode="External"/><Relationship Id="rId1475" Type="http://schemas.openxmlformats.org/officeDocument/2006/relationships/hyperlink" Target="https://www.youtube.com/watch?v=TMHhylNs-3Q" TargetMode="External"/><Relationship Id="rId277" Type="http://schemas.openxmlformats.org/officeDocument/2006/relationships/hyperlink" Target="https://www.youtube.com/watch?v=Wiba2qR3tfQ" TargetMode="External"/><Relationship Id="rId400" Type="http://schemas.openxmlformats.org/officeDocument/2006/relationships/image" Target="../media/image185.jpeg"/><Relationship Id="rId484" Type="http://schemas.openxmlformats.org/officeDocument/2006/relationships/hyperlink" Target="https://www.youtube.com/watch?v=DbKzsa970Vg" TargetMode="External"/><Relationship Id="rId705" Type="http://schemas.openxmlformats.org/officeDocument/2006/relationships/hyperlink" Target="https://www.youtube.com/watch?v=xQhDtSXlXW8" TargetMode="External"/><Relationship Id="rId1128" Type="http://schemas.openxmlformats.org/officeDocument/2006/relationships/hyperlink" Target="https://www.youtube.com/watch?v=_Pbr0L0KQb4" TargetMode="External"/><Relationship Id="rId1335" Type="http://schemas.openxmlformats.org/officeDocument/2006/relationships/image" Target="../media/image587.jpeg"/><Relationship Id="rId137" Type="http://schemas.openxmlformats.org/officeDocument/2006/relationships/hyperlink" Target="https://www.youtube.com/watch?v=w2Qr6P-_3Qk" TargetMode="External"/><Relationship Id="rId302" Type="http://schemas.openxmlformats.org/officeDocument/2006/relationships/image" Target="../media/image143.jpeg"/><Relationship Id="rId344" Type="http://schemas.openxmlformats.org/officeDocument/2006/relationships/image" Target="../media/image159.jpeg"/><Relationship Id="rId691" Type="http://schemas.openxmlformats.org/officeDocument/2006/relationships/hyperlink" Target="https://www.youtube.com/watch?v=gA6pdRXSlJw" TargetMode="External"/><Relationship Id="rId747" Type="http://schemas.openxmlformats.org/officeDocument/2006/relationships/image" Target="../media/image333.jpeg"/><Relationship Id="rId789" Type="http://schemas.openxmlformats.org/officeDocument/2006/relationships/image" Target="../media/image354.jpeg"/><Relationship Id="rId912" Type="http://schemas.openxmlformats.org/officeDocument/2006/relationships/hyperlink" Target="https://www.youtube.com/watch?v=_cvQHqfCkjA" TargetMode="External"/><Relationship Id="rId954" Type="http://schemas.openxmlformats.org/officeDocument/2006/relationships/hyperlink" Target="https://www.youtube.com/watch?v=_e5eGuKaA74" TargetMode="External"/><Relationship Id="rId996" Type="http://schemas.openxmlformats.org/officeDocument/2006/relationships/hyperlink" Target="https://www.youtube.com/watch?v=E57nVL18akA" TargetMode="External"/><Relationship Id="rId1377" Type="http://schemas.openxmlformats.org/officeDocument/2006/relationships/hyperlink" Target="https://www.youtube.com/watch?v=JM_xzNp0kfg" TargetMode="External"/><Relationship Id="rId41" Type="http://schemas.openxmlformats.org/officeDocument/2006/relationships/hyperlink" Target="https://www.youtube.com/watch?v=puRWLEvIszo" TargetMode="External"/><Relationship Id="rId83" Type="http://schemas.openxmlformats.org/officeDocument/2006/relationships/hyperlink" Target="https://www.youtube.com/watch?v=9JXgb23tkvQ" TargetMode="External"/><Relationship Id="rId179" Type="http://schemas.openxmlformats.org/officeDocument/2006/relationships/hyperlink" Target="https://www.youtube.com/watch?v=8OAnyTVQ4vc" TargetMode="External"/><Relationship Id="rId386" Type="http://schemas.openxmlformats.org/officeDocument/2006/relationships/image" Target="../media/image178.jpeg"/><Relationship Id="rId551" Type="http://schemas.openxmlformats.org/officeDocument/2006/relationships/hyperlink" Target="https://www.youtube.com/watch?v=LP7ip6npyLM" TargetMode="External"/><Relationship Id="rId593" Type="http://schemas.openxmlformats.org/officeDocument/2006/relationships/hyperlink" Target="https://www.youtube.com/watch?v=0IFViMU5IN4" TargetMode="External"/><Relationship Id="rId607" Type="http://schemas.openxmlformats.org/officeDocument/2006/relationships/hyperlink" Target="https://www.youtube.com/watch?v=UCEGcm7G5dI" TargetMode="External"/><Relationship Id="rId649" Type="http://schemas.openxmlformats.org/officeDocument/2006/relationships/hyperlink" Target="https://www.youtube.com/watch?v=E60iQmIq72E" TargetMode="External"/><Relationship Id="rId814" Type="http://schemas.openxmlformats.org/officeDocument/2006/relationships/hyperlink" Target="https://www.youtube.com/watch?v=TNuBBNB-gXw" TargetMode="External"/><Relationship Id="rId856" Type="http://schemas.openxmlformats.org/officeDocument/2006/relationships/hyperlink" Target="https://www.youtube.com/watch?v=1-sRDYOLkbg" TargetMode="External"/><Relationship Id="rId1181" Type="http://schemas.openxmlformats.org/officeDocument/2006/relationships/image" Target="../media/image521.jpeg"/><Relationship Id="rId1237" Type="http://schemas.openxmlformats.org/officeDocument/2006/relationships/image" Target="../media/image549.jpeg"/><Relationship Id="rId1279" Type="http://schemas.openxmlformats.org/officeDocument/2006/relationships/image" Target="../media/image565.jpeg"/><Relationship Id="rId1402" Type="http://schemas.openxmlformats.org/officeDocument/2006/relationships/image" Target="../media/image615.jpeg"/><Relationship Id="rId1444" Type="http://schemas.openxmlformats.org/officeDocument/2006/relationships/hyperlink" Target="https://www.youtube.com/watch?v=uoIXz3KcwME" TargetMode="External"/><Relationship Id="rId1486" Type="http://schemas.openxmlformats.org/officeDocument/2006/relationships/image" Target="../media/image649.jpeg"/><Relationship Id="rId190" Type="http://schemas.openxmlformats.org/officeDocument/2006/relationships/image" Target="../media/image95.jpeg"/><Relationship Id="rId204" Type="http://schemas.openxmlformats.org/officeDocument/2006/relationships/image" Target="../media/image102.jpeg"/><Relationship Id="rId246" Type="http://schemas.openxmlformats.org/officeDocument/2006/relationships/image" Target="../media/image121.jpeg"/><Relationship Id="rId288" Type="http://schemas.openxmlformats.org/officeDocument/2006/relationships/image" Target="../media/image136.jpeg"/><Relationship Id="rId411" Type="http://schemas.openxmlformats.org/officeDocument/2006/relationships/hyperlink" Target="https://www.youtube.com/watch?v=kDcPc2Qpo6g" TargetMode="External"/><Relationship Id="rId453" Type="http://schemas.openxmlformats.org/officeDocument/2006/relationships/hyperlink" Target="https://www.youtube.com/watch?v=yXiRobOZeB8" TargetMode="External"/><Relationship Id="rId509" Type="http://schemas.openxmlformats.org/officeDocument/2006/relationships/hyperlink" Target="https://www.youtube.com/watch?v=45xyobON7TY" TargetMode="External"/><Relationship Id="rId660" Type="http://schemas.openxmlformats.org/officeDocument/2006/relationships/image" Target="../media/image298.jpeg"/><Relationship Id="rId898" Type="http://schemas.openxmlformats.org/officeDocument/2006/relationships/hyperlink" Target="https://www.youtube.com/watch?v=fdDiMm21BMA" TargetMode="External"/><Relationship Id="rId1041" Type="http://schemas.openxmlformats.org/officeDocument/2006/relationships/image" Target="../media/image466.jpeg"/><Relationship Id="rId1083" Type="http://schemas.openxmlformats.org/officeDocument/2006/relationships/image" Target="../media/image483.jpeg"/><Relationship Id="rId1139" Type="http://schemas.openxmlformats.org/officeDocument/2006/relationships/image" Target="../media/image505.jpeg"/><Relationship Id="rId1290" Type="http://schemas.openxmlformats.org/officeDocument/2006/relationships/hyperlink" Target="https://www.youtube.com/watch?v=Kd2EoX7NsT8" TargetMode="External"/><Relationship Id="rId1304" Type="http://schemas.openxmlformats.org/officeDocument/2006/relationships/hyperlink" Target="https://www.youtube.com/watch?v=GUptC6iwfBw" TargetMode="External"/><Relationship Id="rId1346" Type="http://schemas.openxmlformats.org/officeDocument/2006/relationships/hyperlink" Target="https://www.youtube.com/watch?v=3amX-jVo4-U" TargetMode="External"/><Relationship Id="rId106" Type="http://schemas.openxmlformats.org/officeDocument/2006/relationships/image" Target="../media/image53.jpeg"/><Relationship Id="rId313" Type="http://schemas.openxmlformats.org/officeDocument/2006/relationships/hyperlink" Target="https://www.youtube.com/watch?v=k50j5ErghUw" TargetMode="External"/><Relationship Id="rId495" Type="http://schemas.openxmlformats.org/officeDocument/2006/relationships/hyperlink" Target="https://www.youtube.com/watch?v=S2uINxm_wbc" TargetMode="External"/><Relationship Id="rId716" Type="http://schemas.openxmlformats.org/officeDocument/2006/relationships/image" Target="../media/image320.jpeg"/><Relationship Id="rId758" Type="http://schemas.openxmlformats.org/officeDocument/2006/relationships/hyperlink" Target="https://www.youtube.com/watch?v=XYeUFflb7Bk" TargetMode="External"/><Relationship Id="rId923" Type="http://schemas.openxmlformats.org/officeDocument/2006/relationships/image" Target="../media/image412.jpeg"/><Relationship Id="rId965" Type="http://schemas.openxmlformats.org/officeDocument/2006/relationships/image" Target="../media/image428.jpeg"/><Relationship Id="rId1150" Type="http://schemas.openxmlformats.org/officeDocument/2006/relationships/hyperlink" Target="https://www.youtube.com/watch?v=9Mo1cUvwR3s" TargetMode="External"/><Relationship Id="rId1388" Type="http://schemas.openxmlformats.org/officeDocument/2006/relationships/image" Target="../media/image608.jpeg"/><Relationship Id="rId10" Type="http://schemas.openxmlformats.org/officeDocument/2006/relationships/image" Target="../media/image5.jpeg"/><Relationship Id="rId52" Type="http://schemas.openxmlformats.org/officeDocument/2006/relationships/image" Target="../media/image26.jpeg"/><Relationship Id="rId94" Type="http://schemas.openxmlformats.org/officeDocument/2006/relationships/image" Target="../media/image47.jpeg"/><Relationship Id="rId148" Type="http://schemas.openxmlformats.org/officeDocument/2006/relationships/image" Target="../media/image74.jpeg"/><Relationship Id="rId355" Type="http://schemas.openxmlformats.org/officeDocument/2006/relationships/hyperlink" Target="https://www.youtube.com/watch?v=9cy_Mt7Ces8" TargetMode="External"/><Relationship Id="rId397" Type="http://schemas.openxmlformats.org/officeDocument/2006/relationships/hyperlink" Target="https://www.youtube.com/watch?v=G-VexV4s3J4" TargetMode="External"/><Relationship Id="rId520" Type="http://schemas.openxmlformats.org/officeDocument/2006/relationships/image" Target="../media/image239.jpeg"/><Relationship Id="rId562" Type="http://schemas.openxmlformats.org/officeDocument/2006/relationships/image" Target="../media/image255.jpeg"/><Relationship Id="rId618" Type="http://schemas.openxmlformats.org/officeDocument/2006/relationships/image" Target="../media/image277.jpeg"/><Relationship Id="rId825" Type="http://schemas.openxmlformats.org/officeDocument/2006/relationships/image" Target="../media/image368.jpeg"/><Relationship Id="rId1192" Type="http://schemas.openxmlformats.org/officeDocument/2006/relationships/hyperlink" Target="https://www.youtube.com/watch?v=4OBLAW7oQYo" TargetMode="External"/><Relationship Id="rId1206" Type="http://schemas.openxmlformats.org/officeDocument/2006/relationships/hyperlink" Target="https://www.youtube.com/watch?v=fTkdd9Grm4Q" TargetMode="External"/><Relationship Id="rId1248" Type="http://schemas.openxmlformats.org/officeDocument/2006/relationships/hyperlink" Target="https://www.youtube.com/watch?v=zd27TSl2NiA" TargetMode="External"/><Relationship Id="rId1413" Type="http://schemas.openxmlformats.org/officeDocument/2006/relationships/hyperlink" Target="https://www.youtube.com/watch?v=VzsY8-aiX7M" TargetMode="External"/><Relationship Id="rId1455" Type="http://schemas.openxmlformats.org/officeDocument/2006/relationships/image" Target="../media/image637.jpeg"/><Relationship Id="rId215" Type="http://schemas.openxmlformats.org/officeDocument/2006/relationships/hyperlink" Target="https://www.youtube.com/watch?v=6CkXDg1hmRc" TargetMode="External"/><Relationship Id="rId257" Type="http://schemas.openxmlformats.org/officeDocument/2006/relationships/hyperlink" Target="https://www.youtube.com/watch?v=1noRz1YdjAI" TargetMode="External"/><Relationship Id="rId422" Type="http://schemas.openxmlformats.org/officeDocument/2006/relationships/image" Target="../media/image196.jpeg"/><Relationship Id="rId464" Type="http://schemas.openxmlformats.org/officeDocument/2006/relationships/image" Target="../media/image217.jpeg"/><Relationship Id="rId867" Type="http://schemas.openxmlformats.org/officeDocument/2006/relationships/image" Target="../media/image384.jpeg"/><Relationship Id="rId1010" Type="http://schemas.openxmlformats.org/officeDocument/2006/relationships/hyperlink" Target="https://www.youtube.com/watch?v=cfsuose6EaM" TargetMode="External"/><Relationship Id="rId1052" Type="http://schemas.openxmlformats.org/officeDocument/2006/relationships/hyperlink" Target="https://www.youtube.com/watch?v=SpZr7TNVDl0" TargetMode="External"/><Relationship Id="rId1094" Type="http://schemas.openxmlformats.org/officeDocument/2006/relationships/hyperlink" Target="https://www.youtube.com/watch?v=tMKuQZS6GBU" TargetMode="External"/><Relationship Id="rId1108" Type="http://schemas.openxmlformats.org/officeDocument/2006/relationships/hyperlink" Target="https://www.youtube.com/watch?v=8UG1ikrzOyA" TargetMode="External"/><Relationship Id="rId1315" Type="http://schemas.openxmlformats.org/officeDocument/2006/relationships/image" Target="../media/image583.jpeg"/><Relationship Id="rId299" Type="http://schemas.openxmlformats.org/officeDocument/2006/relationships/hyperlink" Target="https://www.youtube.com/watch?v=2Dsg_WtxKdc" TargetMode="External"/><Relationship Id="rId727" Type="http://schemas.openxmlformats.org/officeDocument/2006/relationships/image" Target="../media/image325.jpeg"/><Relationship Id="rId934" Type="http://schemas.openxmlformats.org/officeDocument/2006/relationships/hyperlink" Target="https://www.youtube.com/watch?v=IeIv0Kk7E9g" TargetMode="External"/><Relationship Id="rId1357" Type="http://schemas.openxmlformats.org/officeDocument/2006/relationships/hyperlink" Target="https://www.youtube.com/watch?v=-F8-auGIUpk" TargetMode="External"/><Relationship Id="rId63" Type="http://schemas.openxmlformats.org/officeDocument/2006/relationships/hyperlink" Target="https://www.youtube.com/watch?v=F4-QgH_wHZw" TargetMode="External"/><Relationship Id="rId159" Type="http://schemas.openxmlformats.org/officeDocument/2006/relationships/hyperlink" Target="https://www.youtube.com/watch?v=JIyzd_2KPZc&amp;t=180s" TargetMode="External"/><Relationship Id="rId366" Type="http://schemas.openxmlformats.org/officeDocument/2006/relationships/image" Target="../media/image168.jpeg"/><Relationship Id="rId573" Type="http://schemas.openxmlformats.org/officeDocument/2006/relationships/hyperlink" Target="https://www.youtube.com/watch?v=65Q1EbsKRnY&amp;t=4s" TargetMode="External"/><Relationship Id="rId780" Type="http://schemas.openxmlformats.org/officeDocument/2006/relationships/hyperlink" Target="https://www.youtube.com/watch?v=b6yjd1VicmQ" TargetMode="External"/><Relationship Id="rId1217" Type="http://schemas.openxmlformats.org/officeDocument/2006/relationships/image" Target="../media/image539.jpeg"/><Relationship Id="rId1424" Type="http://schemas.openxmlformats.org/officeDocument/2006/relationships/hyperlink" Target="https://www.youtube.com/watch?v=wVcwAmI9bQs" TargetMode="External"/><Relationship Id="rId226" Type="http://schemas.openxmlformats.org/officeDocument/2006/relationships/image" Target="../media/image111.jpeg"/><Relationship Id="rId433" Type="http://schemas.openxmlformats.org/officeDocument/2006/relationships/hyperlink" Target="https://www.youtube.com/watch?v=Xn-Ti864zyA" TargetMode="External"/><Relationship Id="rId878" Type="http://schemas.openxmlformats.org/officeDocument/2006/relationships/hyperlink" Target="https://www.youtube.com/watch?v=1xvYFDTPXNE" TargetMode="External"/><Relationship Id="rId1063" Type="http://schemas.openxmlformats.org/officeDocument/2006/relationships/hyperlink" Target="https://www.youtube.com/watch?v=nfUele5xUhg" TargetMode="External"/><Relationship Id="rId1270" Type="http://schemas.openxmlformats.org/officeDocument/2006/relationships/hyperlink" Target="https://www.youtube.com/watch?v=ArEGYzPR6Gg" TargetMode="External"/><Relationship Id="rId640" Type="http://schemas.openxmlformats.org/officeDocument/2006/relationships/image" Target="../media/image288.jpeg"/><Relationship Id="rId738" Type="http://schemas.openxmlformats.org/officeDocument/2006/relationships/hyperlink" Target="https://www.youtube.com/watch?v=UFjNPvgAosw" TargetMode="External"/><Relationship Id="rId945" Type="http://schemas.openxmlformats.org/officeDocument/2006/relationships/image" Target="../media/image423.jpeg"/><Relationship Id="rId1368" Type="http://schemas.openxmlformats.org/officeDocument/2006/relationships/hyperlink" Target="https://www.youtube.com/watch?v=haHvmxSPMno" TargetMode="External"/><Relationship Id="rId74" Type="http://schemas.openxmlformats.org/officeDocument/2006/relationships/image" Target="../media/image37.jpeg"/><Relationship Id="rId377" Type="http://schemas.openxmlformats.org/officeDocument/2006/relationships/hyperlink" Target="https://www.youtube.com/watch?v=bEbux_Nc5s4" TargetMode="External"/><Relationship Id="rId500" Type="http://schemas.openxmlformats.org/officeDocument/2006/relationships/image" Target="../media/image229.jpeg"/><Relationship Id="rId584" Type="http://schemas.openxmlformats.org/officeDocument/2006/relationships/hyperlink" Target="https://www.youtube.com/watch?v=Etq2VsUjhho" TargetMode="External"/><Relationship Id="rId805" Type="http://schemas.openxmlformats.org/officeDocument/2006/relationships/image" Target="../media/image358.jpeg"/><Relationship Id="rId1130" Type="http://schemas.openxmlformats.org/officeDocument/2006/relationships/hyperlink" Target="https://www.youtube.com/watch?v=K7hYf0yIK5w" TargetMode="External"/><Relationship Id="rId1228" Type="http://schemas.openxmlformats.org/officeDocument/2006/relationships/hyperlink" Target="https://www.youtube.com/watch?v=f2bvuGMx8nI" TargetMode="External"/><Relationship Id="rId1435" Type="http://schemas.openxmlformats.org/officeDocument/2006/relationships/image" Target="../media/image627.jpeg"/><Relationship Id="rId5" Type="http://schemas.openxmlformats.org/officeDocument/2006/relationships/hyperlink" Target="https://www.youtube.com/watch?v=e4vGZo9REBA" TargetMode="External"/><Relationship Id="rId237" Type="http://schemas.openxmlformats.org/officeDocument/2006/relationships/hyperlink" Target="https://www.youtube.com/watch?v=NxwspcPEi8U" TargetMode="External"/><Relationship Id="rId791" Type="http://schemas.openxmlformats.org/officeDocument/2006/relationships/image" Target="../media/image355.jpeg"/><Relationship Id="rId889" Type="http://schemas.openxmlformats.org/officeDocument/2006/relationships/image" Target="../media/image395.jpeg"/><Relationship Id="rId1074" Type="http://schemas.openxmlformats.org/officeDocument/2006/relationships/hyperlink" Target="https://www.youtube.com/watch?v=5oxjfFsJ6TQ" TargetMode="External"/><Relationship Id="rId444" Type="http://schemas.openxmlformats.org/officeDocument/2006/relationships/image" Target="../media/image207.jpeg"/><Relationship Id="rId651" Type="http://schemas.openxmlformats.org/officeDocument/2006/relationships/hyperlink" Target="https://www.youtube.com/watch?v=TJBRJt1K4OM" TargetMode="External"/><Relationship Id="rId749" Type="http://schemas.openxmlformats.org/officeDocument/2006/relationships/image" Target="../media/image334.jpeg"/><Relationship Id="rId1281" Type="http://schemas.openxmlformats.org/officeDocument/2006/relationships/image" Target="../media/image566.jpeg"/><Relationship Id="rId1379" Type="http://schemas.openxmlformats.org/officeDocument/2006/relationships/hyperlink" Target="https://www.youtube.com/watch?v=uV_CGpMsEhY" TargetMode="External"/><Relationship Id="rId290" Type="http://schemas.openxmlformats.org/officeDocument/2006/relationships/image" Target="../media/image137.jpeg"/><Relationship Id="rId304" Type="http://schemas.openxmlformats.org/officeDocument/2006/relationships/image" Target="../media/image144.jpeg"/><Relationship Id="rId388" Type="http://schemas.openxmlformats.org/officeDocument/2006/relationships/image" Target="../media/image179.jpeg"/><Relationship Id="rId511" Type="http://schemas.openxmlformats.org/officeDocument/2006/relationships/hyperlink" Target="https://www.youtube.com/watch?v=4lJ37C_zj5U" TargetMode="External"/><Relationship Id="rId609" Type="http://schemas.openxmlformats.org/officeDocument/2006/relationships/hyperlink" Target="https://www.youtube.com/watch?v=VgjT6O-liMM" TargetMode="External"/><Relationship Id="rId956" Type="http://schemas.openxmlformats.org/officeDocument/2006/relationships/hyperlink" Target="https://www.youtube.com/watch?v=uhWr1jCXgKw" TargetMode="External"/><Relationship Id="rId1141" Type="http://schemas.openxmlformats.org/officeDocument/2006/relationships/image" Target="../media/image506.jpeg"/><Relationship Id="rId1239" Type="http://schemas.openxmlformats.org/officeDocument/2006/relationships/image" Target="../media/image550.jpeg"/><Relationship Id="rId85" Type="http://schemas.openxmlformats.org/officeDocument/2006/relationships/hyperlink" Target="https://www.youtube.com/watch?v=s4eSFy_5CRg" TargetMode="External"/><Relationship Id="rId150" Type="http://schemas.openxmlformats.org/officeDocument/2006/relationships/image" Target="../media/image75.jpeg"/><Relationship Id="rId595" Type="http://schemas.openxmlformats.org/officeDocument/2006/relationships/hyperlink" Target="https://www.youtube.com/watch?v=IXh87AqdrTU" TargetMode="External"/><Relationship Id="rId816" Type="http://schemas.openxmlformats.org/officeDocument/2006/relationships/hyperlink" Target="https://www.youtube.com/watch?v=5l80odQSoSk" TargetMode="External"/><Relationship Id="rId1001" Type="http://schemas.openxmlformats.org/officeDocument/2006/relationships/image" Target="../media/image446.jpeg"/><Relationship Id="rId1446" Type="http://schemas.openxmlformats.org/officeDocument/2006/relationships/hyperlink" Target="https://www.youtube.com/watch?v=ccrKGu0MXSc" TargetMode="External"/><Relationship Id="rId248" Type="http://schemas.openxmlformats.org/officeDocument/2006/relationships/image" Target="../media/image122.jpeg"/><Relationship Id="rId455" Type="http://schemas.openxmlformats.org/officeDocument/2006/relationships/hyperlink" Target="https://www.youtube.com/watch?v=WmBNuiUG6PE" TargetMode="External"/><Relationship Id="rId662" Type="http://schemas.openxmlformats.org/officeDocument/2006/relationships/image" Target="../media/image299.jpeg"/><Relationship Id="rId1085" Type="http://schemas.openxmlformats.org/officeDocument/2006/relationships/image" Target="../media/image484.jpeg"/><Relationship Id="rId1292" Type="http://schemas.openxmlformats.org/officeDocument/2006/relationships/hyperlink" Target="https://www.youtube.com/watch?v=aAk7KaGhsRA" TargetMode="External"/><Relationship Id="rId1306" Type="http://schemas.openxmlformats.org/officeDocument/2006/relationships/hyperlink" Target="https://www.youtube.com/watch?v=C5KkVXydeHg" TargetMode="External"/><Relationship Id="rId12" Type="http://schemas.openxmlformats.org/officeDocument/2006/relationships/image" Target="../media/image6.jpeg"/><Relationship Id="rId108" Type="http://schemas.openxmlformats.org/officeDocument/2006/relationships/image" Target="../media/image54.jpeg"/><Relationship Id="rId315" Type="http://schemas.openxmlformats.org/officeDocument/2006/relationships/hyperlink" Target="https://www.youtube.com/watch?v=-ULO1J66Qu0" TargetMode="External"/><Relationship Id="rId522" Type="http://schemas.openxmlformats.org/officeDocument/2006/relationships/image" Target="../media/image240.jpeg"/><Relationship Id="rId967" Type="http://schemas.openxmlformats.org/officeDocument/2006/relationships/image" Target="../media/image429.jpeg"/><Relationship Id="rId1152" Type="http://schemas.openxmlformats.org/officeDocument/2006/relationships/hyperlink" Target="https://www.youtube.com/watch?v=ZwwcTd9iCHw" TargetMode="External"/><Relationship Id="rId96" Type="http://schemas.openxmlformats.org/officeDocument/2006/relationships/image" Target="../media/image48.jpeg"/><Relationship Id="rId161" Type="http://schemas.openxmlformats.org/officeDocument/2006/relationships/hyperlink" Target="https://www.youtube.com/watch?v=fGAG9K9D9tI" TargetMode="External"/><Relationship Id="rId399" Type="http://schemas.openxmlformats.org/officeDocument/2006/relationships/hyperlink" Target="https://www.youtube.com/watch?v=iEnP_xYobE8" TargetMode="External"/><Relationship Id="rId827" Type="http://schemas.openxmlformats.org/officeDocument/2006/relationships/image" Target="../media/image369.jpeg"/><Relationship Id="rId1012" Type="http://schemas.openxmlformats.org/officeDocument/2006/relationships/hyperlink" Target="https://www.youtube.com/watch?v=OeJ0e7_ctEQ" TargetMode="External"/><Relationship Id="rId1457" Type="http://schemas.openxmlformats.org/officeDocument/2006/relationships/image" Target="../media/image638.jpeg"/><Relationship Id="rId259" Type="http://schemas.openxmlformats.org/officeDocument/2006/relationships/hyperlink" Target="https://www.youtube.com/watch?v=3KVjedMf5J4" TargetMode="External"/><Relationship Id="rId466" Type="http://schemas.openxmlformats.org/officeDocument/2006/relationships/image" Target="../media/image218.jpeg"/><Relationship Id="rId673" Type="http://schemas.openxmlformats.org/officeDocument/2006/relationships/hyperlink" Target="https://www.youtube.com/watch?v=LH5E6oo5wg0" TargetMode="External"/><Relationship Id="rId880" Type="http://schemas.openxmlformats.org/officeDocument/2006/relationships/hyperlink" Target="https://www.youtube.com/watch?v=Oon-2iB8e8k" TargetMode="External"/><Relationship Id="rId1096" Type="http://schemas.openxmlformats.org/officeDocument/2006/relationships/hyperlink" Target="https://www.youtube.com/watch?v=Cz2NOxarkMs" TargetMode="External"/><Relationship Id="rId1317" Type="http://schemas.openxmlformats.org/officeDocument/2006/relationships/hyperlink" Target="https://www.youtube.com/watch?v=s4UgVF1-WZk" TargetMode="External"/><Relationship Id="rId23" Type="http://schemas.openxmlformats.org/officeDocument/2006/relationships/hyperlink" Target="https://www.youtube.com/watch?v=MAbYineBfRE" TargetMode="External"/><Relationship Id="rId119" Type="http://schemas.openxmlformats.org/officeDocument/2006/relationships/hyperlink" Target="https://www.youtube.com/watch?v=Ds5l8U_ZjlI" TargetMode="External"/><Relationship Id="rId326" Type="http://schemas.openxmlformats.org/officeDocument/2006/relationships/image" Target="../media/image150.jpeg"/><Relationship Id="rId533" Type="http://schemas.openxmlformats.org/officeDocument/2006/relationships/hyperlink" Target="https://www.youtube.com/watch?v=0XS5T0kbEQM" TargetMode="External"/><Relationship Id="rId978" Type="http://schemas.openxmlformats.org/officeDocument/2006/relationships/hyperlink" Target="https://www.youtube.com/watch?v=PHvHMiPiKao" TargetMode="External"/><Relationship Id="rId1163" Type="http://schemas.openxmlformats.org/officeDocument/2006/relationships/hyperlink" Target="https://www.youtube.com/watch?v=_f7xDWZzn4c" TargetMode="External"/><Relationship Id="rId1370" Type="http://schemas.openxmlformats.org/officeDocument/2006/relationships/hyperlink" Target="https://www.youtube.com/watch?v=VqRjFxvmkWY" TargetMode="External"/><Relationship Id="rId740" Type="http://schemas.openxmlformats.org/officeDocument/2006/relationships/hyperlink" Target="https://www.youtube.com/watch?v=G8TvpARWTjY" TargetMode="External"/><Relationship Id="rId838" Type="http://schemas.openxmlformats.org/officeDocument/2006/relationships/hyperlink" Target="https://www.youtube.com/watch?v=9Ni2MeDyU8c" TargetMode="External"/><Relationship Id="rId1023" Type="http://schemas.openxmlformats.org/officeDocument/2006/relationships/image" Target="../media/image457.jpeg"/><Relationship Id="rId1468" Type="http://schemas.openxmlformats.org/officeDocument/2006/relationships/hyperlink" Target="https://www.youtube.com/watch?v=BtPrmLLHtKY" TargetMode="External"/><Relationship Id="rId172" Type="http://schemas.openxmlformats.org/officeDocument/2006/relationships/image" Target="../media/image86.jpeg"/><Relationship Id="rId477" Type="http://schemas.openxmlformats.org/officeDocument/2006/relationships/hyperlink" Target="https://www.youtube.com/watch?v=x2ZyB1Yxx3Y" TargetMode="External"/><Relationship Id="rId600" Type="http://schemas.openxmlformats.org/officeDocument/2006/relationships/image" Target="../media/image268.jpeg"/><Relationship Id="rId684" Type="http://schemas.openxmlformats.org/officeDocument/2006/relationships/hyperlink" Target="https://www.youtube.com/watch?v=qlboqyrPQuk" TargetMode="External"/><Relationship Id="rId1230" Type="http://schemas.openxmlformats.org/officeDocument/2006/relationships/hyperlink" Target="https://www.youtube.com/watch?v=knaV_tvkEY4" TargetMode="External"/><Relationship Id="rId1328" Type="http://schemas.openxmlformats.org/officeDocument/2006/relationships/hyperlink" Target="https://www.youtube.com/watch?v=GBsXZ7iHSd8" TargetMode="External"/><Relationship Id="rId337" Type="http://schemas.openxmlformats.org/officeDocument/2006/relationships/hyperlink" Target="https://www.youtube.com/watch?v=2man8N6od0A" TargetMode="External"/><Relationship Id="rId891" Type="http://schemas.openxmlformats.org/officeDocument/2006/relationships/image" Target="../media/image396.jpeg"/><Relationship Id="rId905" Type="http://schemas.openxmlformats.org/officeDocument/2006/relationships/image" Target="../media/image403.jpeg"/><Relationship Id="rId989" Type="http://schemas.openxmlformats.org/officeDocument/2006/relationships/image" Target="../media/image440.jpeg"/><Relationship Id="rId34" Type="http://schemas.openxmlformats.org/officeDocument/2006/relationships/image" Target="../media/image17.jpeg"/><Relationship Id="rId544" Type="http://schemas.openxmlformats.org/officeDocument/2006/relationships/image" Target="../media/image246.jpeg"/><Relationship Id="rId751" Type="http://schemas.openxmlformats.org/officeDocument/2006/relationships/image" Target="../media/image335.jpeg"/><Relationship Id="rId849" Type="http://schemas.openxmlformats.org/officeDocument/2006/relationships/image" Target="../media/image375.jpeg"/><Relationship Id="rId1174" Type="http://schemas.openxmlformats.org/officeDocument/2006/relationships/hyperlink" Target="https://www.youtube.com/watch?v=FJcHN6wzViA" TargetMode="External"/><Relationship Id="rId1381" Type="http://schemas.openxmlformats.org/officeDocument/2006/relationships/hyperlink" Target="https://www.youtube.com/watch?v=YK6WOFxCrjI" TargetMode="External"/><Relationship Id="rId1479" Type="http://schemas.openxmlformats.org/officeDocument/2006/relationships/hyperlink" Target="https://www.youtube.com/watch?v=llludb_1j58" TargetMode="External"/><Relationship Id="rId183" Type="http://schemas.openxmlformats.org/officeDocument/2006/relationships/hyperlink" Target="https://www.youtube.com/watch?v=3VZF-F6LRwU" TargetMode="External"/><Relationship Id="rId390" Type="http://schemas.openxmlformats.org/officeDocument/2006/relationships/image" Target="../media/image180.jpeg"/><Relationship Id="rId404" Type="http://schemas.openxmlformats.org/officeDocument/2006/relationships/image" Target="../media/image187.jpeg"/><Relationship Id="rId611" Type="http://schemas.openxmlformats.org/officeDocument/2006/relationships/hyperlink" Target="https://www.youtube.com/watch?v=upj4j89yDAQ" TargetMode="External"/><Relationship Id="rId1034" Type="http://schemas.openxmlformats.org/officeDocument/2006/relationships/hyperlink" Target="https://www.youtube.com/watch?v=PxPlm44PCK0" TargetMode="External"/><Relationship Id="rId1241" Type="http://schemas.openxmlformats.org/officeDocument/2006/relationships/image" Target="../media/image551.jpeg"/><Relationship Id="rId1339" Type="http://schemas.openxmlformats.org/officeDocument/2006/relationships/image" Target="../media/image589.jpeg"/><Relationship Id="rId250" Type="http://schemas.openxmlformats.org/officeDocument/2006/relationships/image" Target="../media/image123.jpeg"/><Relationship Id="rId488" Type="http://schemas.openxmlformats.org/officeDocument/2006/relationships/image" Target="../media/image223.jpeg"/><Relationship Id="rId695" Type="http://schemas.openxmlformats.org/officeDocument/2006/relationships/hyperlink" Target="https://www.youtube.com/watch?v=5Uxg9-mIGX8" TargetMode="External"/><Relationship Id="rId709" Type="http://schemas.openxmlformats.org/officeDocument/2006/relationships/hyperlink" Target="https://www.youtube.com/watch?v=FNVUlpnBg54" TargetMode="External"/><Relationship Id="rId916" Type="http://schemas.openxmlformats.org/officeDocument/2006/relationships/hyperlink" Target="https://www.youtube.com/watch?v=Ug8OoFAFfZ0" TargetMode="External"/><Relationship Id="rId1101" Type="http://schemas.openxmlformats.org/officeDocument/2006/relationships/image" Target="../media/image492.jpeg"/><Relationship Id="rId45" Type="http://schemas.openxmlformats.org/officeDocument/2006/relationships/hyperlink" Target="https://www.youtube.com/watch?v=Md8J3P5kQg8" TargetMode="External"/><Relationship Id="rId110" Type="http://schemas.openxmlformats.org/officeDocument/2006/relationships/image" Target="../media/image55.jpeg"/><Relationship Id="rId348" Type="http://schemas.openxmlformats.org/officeDocument/2006/relationships/image" Target="../media/image161.jpeg"/><Relationship Id="rId555" Type="http://schemas.openxmlformats.org/officeDocument/2006/relationships/hyperlink" Target="https://www.youtube.com/watch?v=w36C4pWXNls" TargetMode="External"/><Relationship Id="rId762" Type="http://schemas.openxmlformats.org/officeDocument/2006/relationships/hyperlink" Target="https://www.youtube.com/watch?v=pKvyl1163M0" TargetMode="External"/><Relationship Id="rId1185" Type="http://schemas.openxmlformats.org/officeDocument/2006/relationships/image" Target="../media/image523.jpeg"/><Relationship Id="rId1392" Type="http://schemas.openxmlformats.org/officeDocument/2006/relationships/image" Target="../media/image610.jpeg"/><Relationship Id="rId1406" Type="http://schemas.openxmlformats.org/officeDocument/2006/relationships/image" Target="../media/image617.jpeg"/><Relationship Id="rId194" Type="http://schemas.openxmlformats.org/officeDocument/2006/relationships/image" Target="../media/image97.jpeg"/><Relationship Id="rId208" Type="http://schemas.openxmlformats.org/officeDocument/2006/relationships/image" Target="../media/image104.jpeg"/><Relationship Id="rId415" Type="http://schemas.openxmlformats.org/officeDocument/2006/relationships/hyperlink" Target="https://www.youtube.com/watch?v=f1i_ukiLQYY" TargetMode="External"/><Relationship Id="rId622" Type="http://schemas.openxmlformats.org/officeDocument/2006/relationships/image" Target="../media/image279.jpeg"/><Relationship Id="rId1045" Type="http://schemas.openxmlformats.org/officeDocument/2006/relationships/image" Target="../media/image468.jpeg"/><Relationship Id="rId1252" Type="http://schemas.openxmlformats.org/officeDocument/2006/relationships/hyperlink" Target="https://www.youtube.com/watch?v=snr4J1YCOwU" TargetMode="External"/><Relationship Id="rId261" Type="http://schemas.openxmlformats.org/officeDocument/2006/relationships/hyperlink" Target="https://www.youtube.com/watch?v=hnWKGMNLHio" TargetMode="External"/><Relationship Id="rId499" Type="http://schemas.openxmlformats.org/officeDocument/2006/relationships/hyperlink" Target="https://www.youtube.com/watch?v=1TIvgR3KkLU" TargetMode="External"/><Relationship Id="rId927" Type="http://schemas.openxmlformats.org/officeDocument/2006/relationships/image" Target="../media/image414.jpeg"/><Relationship Id="rId1112" Type="http://schemas.openxmlformats.org/officeDocument/2006/relationships/hyperlink" Target="https://www.youtube.com/watch?v=vvDC9TSyfEg" TargetMode="External"/><Relationship Id="rId56" Type="http://schemas.openxmlformats.org/officeDocument/2006/relationships/image" Target="../media/image28.jpeg"/><Relationship Id="rId359" Type="http://schemas.openxmlformats.org/officeDocument/2006/relationships/hyperlink" Target="https://www.youtube.com/watch?v=Vsg_PFQmw4I" TargetMode="External"/><Relationship Id="rId566" Type="http://schemas.openxmlformats.org/officeDocument/2006/relationships/image" Target="../media/image257.jpeg"/><Relationship Id="rId773" Type="http://schemas.openxmlformats.org/officeDocument/2006/relationships/image" Target="../media/image346.jpeg"/><Relationship Id="rId1196" Type="http://schemas.openxmlformats.org/officeDocument/2006/relationships/hyperlink" Target="https://www.youtube.com/watch?v=jAUJBmr4BTg" TargetMode="External"/><Relationship Id="rId1417" Type="http://schemas.openxmlformats.org/officeDocument/2006/relationships/hyperlink" Target="https://www.youtube.com/watch?v=SGsEW1mbwGA" TargetMode="External"/><Relationship Id="rId121" Type="http://schemas.openxmlformats.org/officeDocument/2006/relationships/hyperlink" Target="https://www.youtube.com/watch?v=pGp0-l7ybbg" TargetMode="External"/><Relationship Id="rId219" Type="http://schemas.openxmlformats.org/officeDocument/2006/relationships/hyperlink" Target="https://www.youtube.com/watch?v=DTwdhSiu3ck" TargetMode="External"/><Relationship Id="rId426" Type="http://schemas.openxmlformats.org/officeDocument/2006/relationships/image" Target="../media/image198.jpeg"/><Relationship Id="rId633" Type="http://schemas.openxmlformats.org/officeDocument/2006/relationships/hyperlink" Target="https://www.youtube.com/watch?v=2UHwPxgmfg8" TargetMode="External"/><Relationship Id="rId980" Type="http://schemas.openxmlformats.org/officeDocument/2006/relationships/hyperlink" Target="https://www.youtube.com/watch?v=pOpbOK7gs4w" TargetMode="External"/><Relationship Id="rId1056" Type="http://schemas.openxmlformats.org/officeDocument/2006/relationships/hyperlink" Target="https://www.youtube.com/watch?v=247cJLcQjG4" TargetMode="External"/><Relationship Id="rId1263" Type="http://schemas.openxmlformats.org/officeDocument/2006/relationships/image" Target="../media/image562.jpeg"/><Relationship Id="rId840" Type="http://schemas.openxmlformats.org/officeDocument/2006/relationships/hyperlink" Target="https://www.youtube.com/watch?v=Aht4dCB11Sw" TargetMode="External"/><Relationship Id="rId938" Type="http://schemas.openxmlformats.org/officeDocument/2006/relationships/hyperlink" Target="https://www.youtube.com/watch?v=bVY4S32xq80" TargetMode="External"/><Relationship Id="rId1470" Type="http://schemas.openxmlformats.org/officeDocument/2006/relationships/image" Target="../media/image641.jpeg"/><Relationship Id="rId67" Type="http://schemas.openxmlformats.org/officeDocument/2006/relationships/hyperlink" Target="https://www.youtube.com/watch?v=An-3oRTlCvY" TargetMode="External"/><Relationship Id="rId272" Type="http://schemas.openxmlformats.org/officeDocument/2006/relationships/hyperlink" Target="https://www.youtube.com/watch?v=pK1ZC9eaWFM" TargetMode="External"/><Relationship Id="rId577" Type="http://schemas.openxmlformats.org/officeDocument/2006/relationships/hyperlink" Target="https://www.youtube.com/watch?v=jCCzaz18imQ" TargetMode="External"/><Relationship Id="rId700" Type="http://schemas.openxmlformats.org/officeDocument/2006/relationships/image" Target="../media/image312.jpeg"/><Relationship Id="rId1123" Type="http://schemas.openxmlformats.org/officeDocument/2006/relationships/image" Target="../media/image497.jpeg"/><Relationship Id="rId1330" Type="http://schemas.openxmlformats.org/officeDocument/2006/relationships/hyperlink" Target="https://www.youtube.com/watch?v=knaeEfd1t1c" TargetMode="External"/><Relationship Id="rId1428" Type="http://schemas.openxmlformats.org/officeDocument/2006/relationships/hyperlink" Target="https://www.youtube.com/watch?v=DfdsIDUyKSk" TargetMode="External"/><Relationship Id="rId132" Type="http://schemas.openxmlformats.org/officeDocument/2006/relationships/image" Target="../media/image66.jpeg"/><Relationship Id="rId784" Type="http://schemas.openxmlformats.org/officeDocument/2006/relationships/hyperlink" Target="https://www.youtube.com/watch?v=NcA7Nmp6qnU" TargetMode="External"/><Relationship Id="rId991" Type="http://schemas.openxmlformats.org/officeDocument/2006/relationships/image" Target="../media/image441.jpeg"/><Relationship Id="rId1067" Type="http://schemas.openxmlformats.org/officeDocument/2006/relationships/hyperlink" Target="https://www.youtube.com/watch?v=fWFon7aNU_Q" TargetMode="External"/><Relationship Id="rId437" Type="http://schemas.openxmlformats.org/officeDocument/2006/relationships/hyperlink" Target="https://www.youtube.com/watch?v=TYWI929nZKg" TargetMode="External"/><Relationship Id="rId644" Type="http://schemas.openxmlformats.org/officeDocument/2006/relationships/image" Target="../media/image290.jpeg"/><Relationship Id="rId851" Type="http://schemas.openxmlformats.org/officeDocument/2006/relationships/image" Target="../media/image376.jpeg"/><Relationship Id="rId1274" Type="http://schemas.openxmlformats.org/officeDocument/2006/relationships/hyperlink" Target="https://www.youtube.com/watch?v=HgLhlAC_jEk" TargetMode="External"/><Relationship Id="rId1481" Type="http://schemas.openxmlformats.org/officeDocument/2006/relationships/hyperlink" Target="https://www.youtube.com/watch?v=3omVb8Xr184" TargetMode="External"/><Relationship Id="rId283" Type="http://schemas.openxmlformats.org/officeDocument/2006/relationships/hyperlink" Target="https://www.youtube.com/watch?v=CR5HtTsUl5E" TargetMode="External"/><Relationship Id="rId490" Type="http://schemas.openxmlformats.org/officeDocument/2006/relationships/image" Target="../media/image224.jpeg"/><Relationship Id="rId504" Type="http://schemas.openxmlformats.org/officeDocument/2006/relationships/image" Target="../media/image231.jpeg"/><Relationship Id="rId711" Type="http://schemas.openxmlformats.org/officeDocument/2006/relationships/hyperlink" Target="https://www.youtube.com/watch?v=DnkLfQ-JpSY" TargetMode="External"/><Relationship Id="rId949" Type="http://schemas.openxmlformats.org/officeDocument/2006/relationships/hyperlink" Target="https://www.youtube.com/watch?v=C0Kr7DDAHqE" TargetMode="External"/><Relationship Id="rId1134" Type="http://schemas.openxmlformats.org/officeDocument/2006/relationships/hyperlink" Target="https://www.youtube.com/watch?v=yMMUpzsK4Ec" TargetMode="External"/><Relationship Id="rId1341" Type="http://schemas.openxmlformats.org/officeDocument/2006/relationships/image" Target="../media/image590.jpeg"/><Relationship Id="rId78" Type="http://schemas.openxmlformats.org/officeDocument/2006/relationships/image" Target="../media/image39.jpeg"/><Relationship Id="rId143" Type="http://schemas.openxmlformats.org/officeDocument/2006/relationships/hyperlink" Target="https://www.youtube.com/watch?v=_4D_7K9_64o" TargetMode="External"/><Relationship Id="rId350" Type="http://schemas.openxmlformats.org/officeDocument/2006/relationships/image" Target="../media/image162.jpeg"/><Relationship Id="rId588" Type="http://schemas.openxmlformats.org/officeDocument/2006/relationships/image" Target="../media/image262.jpeg"/><Relationship Id="rId795" Type="http://schemas.openxmlformats.org/officeDocument/2006/relationships/hyperlink" Target="https://www.youtube.com/watch?v=-S0XbjHnjUc" TargetMode="External"/><Relationship Id="rId809" Type="http://schemas.openxmlformats.org/officeDocument/2006/relationships/image" Target="../media/image360.jpeg"/><Relationship Id="rId1201" Type="http://schemas.openxmlformats.org/officeDocument/2006/relationships/image" Target="../media/image531.jpeg"/><Relationship Id="rId1439" Type="http://schemas.openxmlformats.org/officeDocument/2006/relationships/image" Target="../media/image629.jpeg"/><Relationship Id="rId9" Type="http://schemas.openxmlformats.org/officeDocument/2006/relationships/hyperlink" Target="https://www.youtube.com/watch?v=O5uVCgb4o_Q" TargetMode="External"/><Relationship Id="rId210" Type="http://schemas.openxmlformats.org/officeDocument/2006/relationships/image" Target="../media/image105.jpeg"/><Relationship Id="rId448" Type="http://schemas.openxmlformats.org/officeDocument/2006/relationships/image" Target="../media/image209.jpeg"/><Relationship Id="rId655" Type="http://schemas.openxmlformats.org/officeDocument/2006/relationships/hyperlink" Target="https://www.youtube.com/watch?v=WAQSeWaStm8" TargetMode="External"/><Relationship Id="rId862" Type="http://schemas.openxmlformats.org/officeDocument/2006/relationships/hyperlink" Target="https://www.youtube.com/watch?v=VuqEBnXk3tI" TargetMode="External"/><Relationship Id="rId1078" Type="http://schemas.openxmlformats.org/officeDocument/2006/relationships/hyperlink" Target="https://www.youtube.com/watch?v=agau0ogE48U" TargetMode="External"/><Relationship Id="rId1285" Type="http://schemas.openxmlformats.org/officeDocument/2006/relationships/image" Target="../media/image568.jpeg"/><Relationship Id="rId1492" Type="http://schemas.openxmlformats.org/officeDocument/2006/relationships/image" Target="../media/image652.jpeg"/><Relationship Id="rId294" Type="http://schemas.openxmlformats.org/officeDocument/2006/relationships/image" Target="../media/image139.jpeg"/><Relationship Id="rId308" Type="http://schemas.openxmlformats.org/officeDocument/2006/relationships/image" Target="../media/image146.jpeg"/><Relationship Id="rId515" Type="http://schemas.openxmlformats.org/officeDocument/2006/relationships/hyperlink" Target="https://www.youtube.com/watch?v=_9YAOHdo5xc" TargetMode="External"/><Relationship Id="rId722" Type="http://schemas.openxmlformats.org/officeDocument/2006/relationships/image" Target="../media/image323.jpeg"/><Relationship Id="rId1145" Type="http://schemas.openxmlformats.org/officeDocument/2006/relationships/image" Target="../media/image508.jpeg"/><Relationship Id="rId1352" Type="http://schemas.openxmlformats.org/officeDocument/2006/relationships/image" Target="../media/image595.jpeg"/><Relationship Id="rId89" Type="http://schemas.openxmlformats.org/officeDocument/2006/relationships/hyperlink" Target="https://www.youtube.com/watch?v=ocWwSArbytE" TargetMode="External"/><Relationship Id="rId154" Type="http://schemas.openxmlformats.org/officeDocument/2006/relationships/image" Target="../media/image77.jpeg"/><Relationship Id="rId361" Type="http://schemas.openxmlformats.org/officeDocument/2006/relationships/hyperlink" Target="https://www.youtube.com/watch?v=di2kJcyy1BM" TargetMode="External"/><Relationship Id="rId599" Type="http://schemas.openxmlformats.org/officeDocument/2006/relationships/hyperlink" Target="https://www.youtube.com/watch?v=HABbAHdfdXk" TargetMode="External"/><Relationship Id="rId1005" Type="http://schemas.openxmlformats.org/officeDocument/2006/relationships/image" Target="../media/image448.jpeg"/><Relationship Id="rId1212" Type="http://schemas.openxmlformats.org/officeDocument/2006/relationships/hyperlink" Target="https://www.youtube.com/watch?v=Ay-IdvZCkew" TargetMode="External"/><Relationship Id="rId459" Type="http://schemas.openxmlformats.org/officeDocument/2006/relationships/hyperlink" Target="https://www.youtube.com/watch?v=tzssCc4AzcI" TargetMode="External"/><Relationship Id="rId666" Type="http://schemas.openxmlformats.org/officeDocument/2006/relationships/image" Target="../media/image301.jpeg"/><Relationship Id="rId873" Type="http://schemas.openxmlformats.org/officeDocument/2006/relationships/image" Target="../media/image387.jpeg"/><Relationship Id="rId1089" Type="http://schemas.openxmlformats.org/officeDocument/2006/relationships/image" Target="../media/image486.jpeg"/><Relationship Id="rId1296" Type="http://schemas.openxmlformats.org/officeDocument/2006/relationships/hyperlink" Target="https://www.youtube.com/watch?v=zEAd2z1knwc" TargetMode="External"/><Relationship Id="rId16" Type="http://schemas.openxmlformats.org/officeDocument/2006/relationships/image" Target="../media/image8.jpeg"/><Relationship Id="rId221" Type="http://schemas.openxmlformats.org/officeDocument/2006/relationships/hyperlink" Target="https://www.youtube.com/watch?v=i2NL_GBj9yw" TargetMode="External"/><Relationship Id="rId319" Type="http://schemas.openxmlformats.org/officeDocument/2006/relationships/hyperlink" Target="https://www.youtube.com/watch?v=C7Nxc5rwK_o" TargetMode="External"/><Relationship Id="rId526" Type="http://schemas.openxmlformats.org/officeDocument/2006/relationships/hyperlink" Target="https://www.youtube.com/watch?v=7fRFuz2EMnU" TargetMode="External"/><Relationship Id="rId1156" Type="http://schemas.openxmlformats.org/officeDocument/2006/relationships/hyperlink" Target="https://www.youtube.com/watch?v=63BawpxUrXk" TargetMode="External"/><Relationship Id="rId1363" Type="http://schemas.openxmlformats.org/officeDocument/2006/relationships/hyperlink" Target="https://www.youtube.com/watch?v=X0_ptGQGhfw" TargetMode="External"/><Relationship Id="rId733" Type="http://schemas.openxmlformats.org/officeDocument/2006/relationships/image" Target="../media/image328.jpeg"/><Relationship Id="rId940" Type="http://schemas.openxmlformats.org/officeDocument/2006/relationships/hyperlink" Target="https://www.youtube.com/watch?v=3U16ZszwWTA" TargetMode="External"/><Relationship Id="rId1016" Type="http://schemas.openxmlformats.org/officeDocument/2006/relationships/hyperlink" Target="https://www.youtube.com/watch?v=zmWwIVjdBOQ" TargetMode="External"/><Relationship Id="rId165" Type="http://schemas.openxmlformats.org/officeDocument/2006/relationships/hyperlink" Target="https://www.youtube.com/watch?v=o2dY1VW14lw" TargetMode="External"/><Relationship Id="rId372" Type="http://schemas.openxmlformats.org/officeDocument/2006/relationships/image" Target="../media/image171.jpeg"/><Relationship Id="rId677" Type="http://schemas.openxmlformats.org/officeDocument/2006/relationships/hyperlink" Target="https://www.youtube.com/watch?v=Gr4-UVzbbzw" TargetMode="External"/><Relationship Id="rId800" Type="http://schemas.openxmlformats.org/officeDocument/2006/relationships/hyperlink" Target="https://www.youtube.com/watch?v=V23T-YBTARY" TargetMode="External"/><Relationship Id="rId1223" Type="http://schemas.openxmlformats.org/officeDocument/2006/relationships/image" Target="../media/image542.jpeg"/><Relationship Id="rId1430" Type="http://schemas.openxmlformats.org/officeDocument/2006/relationships/hyperlink" Target="https://www.youtube.com/watch?v=6C1p4HUHlfE" TargetMode="External"/><Relationship Id="rId232" Type="http://schemas.openxmlformats.org/officeDocument/2006/relationships/image" Target="../media/image114.jpeg"/><Relationship Id="rId884" Type="http://schemas.openxmlformats.org/officeDocument/2006/relationships/hyperlink" Target="https://www.youtube.com/watch?v=KFWyGAZgjtY" TargetMode="External"/><Relationship Id="rId27" Type="http://schemas.openxmlformats.org/officeDocument/2006/relationships/hyperlink" Target="https://www.youtube.com/watch?v=VbBQa7cMmrI" TargetMode="External"/><Relationship Id="rId537" Type="http://schemas.openxmlformats.org/officeDocument/2006/relationships/hyperlink" Target="https://www.youtube.com/watch?v=dXYeQ7hGMbg" TargetMode="External"/><Relationship Id="rId744" Type="http://schemas.openxmlformats.org/officeDocument/2006/relationships/hyperlink" Target="https://www.youtube.com/watch?v=cBM-Opwnwo8" TargetMode="External"/><Relationship Id="rId951" Type="http://schemas.openxmlformats.org/officeDocument/2006/relationships/hyperlink" Target="https://www.youtube.com/watch?v=KX_pnMG-4RE" TargetMode="External"/><Relationship Id="rId1167" Type="http://schemas.openxmlformats.org/officeDocument/2006/relationships/image" Target="../media/image514.jpeg"/><Relationship Id="rId1374" Type="http://schemas.openxmlformats.org/officeDocument/2006/relationships/image" Target="../media/image601.jpeg"/><Relationship Id="rId80" Type="http://schemas.openxmlformats.org/officeDocument/2006/relationships/image" Target="../media/image40.jpeg"/><Relationship Id="rId176" Type="http://schemas.openxmlformats.org/officeDocument/2006/relationships/image" Target="../media/image88.jpeg"/><Relationship Id="rId383" Type="http://schemas.openxmlformats.org/officeDocument/2006/relationships/hyperlink" Target="https://www.youtube.com/watch?v=RbwQyVch4Hw" TargetMode="External"/><Relationship Id="rId590" Type="http://schemas.openxmlformats.org/officeDocument/2006/relationships/image" Target="../media/image263.jpeg"/><Relationship Id="rId604" Type="http://schemas.openxmlformats.org/officeDocument/2006/relationships/image" Target="../media/image270.jpeg"/><Relationship Id="rId811" Type="http://schemas.openxmlformats.org/officeDocument/2006/relationships/image" Target="../media/image361.jpeg"/><Relationship Id="rId1027" Type="http://schemas.openxmlformats.org/officeDocument/2006/relationships/image" Target="../media/image459.jpeg"/><Relationship Id="rId1234" Type="http://schemas.openxmlformats.org/officeDocument/2006/relationships/hyperlink" Target="https://www.youtube.com/watch?v=dkI4HBLMF4g" TargetMode="External"/><Relationship Id="rId1441" Type="http://schemas.openxmlformats.org/officeDocument/2006/relationships/image" Target="../media/image630.jpeg"/><Relationship Id="rId243" Type="http://schemas.openxmlformats.org/officeDocument/2006/relationships/hyperlink" Target="https://www.youtube.com/watch?v=UVC_nFv3n5U" TargetMode="External"/><Relationship Id="rId450" Type="http://schemas.openxmlformats.org/officeDocument/2006/relationships/image" Target="../media/image210.jpeg"/><Relationship Id="rId688" Type="http://schemas.openxmlformats.org/officeDocument/2006/relationships/hyperlink" Target="https://www.youtube.com/watch?v=C6j2qDzdGNQ" TargetMode="External"/><Relationship Id="rId895" Type="http://schemas.openxmlformats.org/officeDocument/2006/relationships/image" Target="../media/image398.jpeg"/><Relationship Id="rId909" Type="http://schemas.openxmlformats.org/officeDocument/2006/relationships/image" Target="../media/image405.jpeg"/><Relationship Id="rId1080" Type="http://schemas.openxmlformats.org/officeDocument/2006/relationships/hyperlink" Target="https://www.youtube.com/watch?v=QtzHtP3YdHA" TargetMode="External"/><Relationship Id="rId1301" Type="http://schemas.openxmlformats.org/officeDocument/2006/relationships/image" Target="../media/image576.jpeg"/><Relationship Id="rId38" Type="http://schemas.openxmlformats.org/officeDocument/2006/relationships/image" Target="../media/image19.jpeg"/><Relationship Id="rId103" Type="http://schemas.openxmlformats.org/officeDocument/2006/relationships/hyperlink" Target="https://www.youtube.com/watch?v=coX6aUiBunw" TargetMode="External"/><Relationship Id="rId310" Type="http://schemas.openxmlformats.org/officeDocument/2006/relationships/hyperlink" Target="https://www.youtube.com/watch?v=s-YYpKnRgcQ" TargetMode="External"/><Relationship Id="rId548" Type="http://schemas.openxmlformats.org/officeDocument/2006/relationships/image" Target="../media/image248.jpeg"/><Relationship Id="rId755" Type="http://schemas.openxmlformats.org/officeDocument/2006/relationships/image" Target="../media/image337.jpeg"/><Relationship Id="rId962" Type="http://schemas.openxmlformats.org/officeDocument/2006/relationships/hyperlink" Target="https://www.youtube.com/watch?v=IH23o77OZXw" TargetMode="External"/><Relationship Id="rId1178" Type="http://schemas.openxmlformats.org/officeDocument/2006/relationships/hyperlink" Target="https://www.youtube.com/watch?v=SwMyba_ajXk" TargetMode="External"/><Relationship Id="rId1385" Type="http://schemas.openxmlformats.org/officeDocument/2006/relationships/hyperlink" Target="https://www.youtube.com/watch?v=RjXCSSlKtkI" TargetMode="External"/><Relationship Id="rId91" Type="http://schemas.openxmlformats.org/officeDocument/2006/relationships/hyperlink" Target="https://www.youtube.com/watch?v=2Veg6rHjaMw" TargetMode="External"/><Relationship Id="rId187" Type="http://schemas.openxmlformats.org/officeDocument/2006/relationships/hyperlink" Target="https://www.youtube.com/watch?v=1otz9d702PQ" TargetMode="External"/><Relationship Id="rId394" Type="http://schemas.openxmlformats.org/officeDocument/2006/relationships/image" Target="../media/image182.jpeg"/><Relationship Id="rId408" Type="http://schemas.openxmlformats.org/officeDocument/2006/relationships/image" Target="../media/image189.jpeg"/><Relationship Id="rId615" Type="http://schemas.openxmlformats.org/officeDocument/2006/relationships/hyperlink" Target="https://www.youtube.com/watch?v=Qunpw46qxxk" TargetMode="External"/><Relationship Id="rId822" Type="http://schemas.openxmlformats.org/officeDocument/2006/relationships/hyperlink" Target="https://www.youtube.com/watch?v=qS7ZheGGEN4" TargetMode="External"/><Relationship Id="rId1038" Type="http://schemas.openxmlformats.org/officeDocument/2006/relationships/hyperlink" Target="https://www.youtube.com/watch?v=x8Qn77t19kw" TargetMode="External"/><Relationship Id="rId1245" Type="http://schemas.openxmlformats.org/officeDocument/2006/relationships/image" Target="../media/image553.jpeg"/><Relationship Id="rId1452" Type="http://schemas.openxmlformats.org/officeDocument/2006/relationships/hyperlink" Target="https://www.youtube.com/watch?v=yL_fgyXXnSM" TargetMode="External"/><Relationship Id="rId254" Type="http://schemas.openxmlformats.org/officeDocument/2006/relationships/image" Target="../media/image125.jpeg"/><Relationship Id="rId699" Type="http://schemas.openxmlformats.org/officeDocument/2006/relationships/hyperlink" Target="https://www.youtube.com/watch?v=7PWNEv2qI9c" TargetMode="External"/><Relationship Id="rId1091" Type="http://schemas.openxmlformats.org/officeDocument/2006/relationships/image" Target="../media/image487.jpeg"/><Relationship Id="rId1105" Type="http://schemas.openxmlformats.org/officeDocument/2006/relationships/image" Target="../media/image494.jpeg"/><Relationship Id="rId1312" Type="http://schemas.openxmlformats.org/officeDocument/2006/relationships/hyperlink" Target="https://www.youtube.com/watch?v=H0_-an5hio8" TargetMode="External"/><Relationship Id="rId49" Type="http://schemas.openxmlformats.org/officeDocument/2006/relationships/hyperlink" Target="https://www.youtube.com/watch?v=p4d593QWmA8" TargetMode="External"/><Relationship Id="rId114" Type="http://schemas.openxmlformats.org/officeDocument/2006/relationships/image" Target="../media/image57.jpeg"/><Relationship Id="rId461" Type="http://schemas.openxmlformats.org/officeDocument/2006/relationships/hyperlink" Target="https://www.youtube.com/watch?v=4zDktE2fN44" TargetMode="External"/><Relationship Id="rId559" Type="http://schemas.openxmlformats.org/officeDocument/2006/relationships/hyperlink" Target="https://www.youtube.com/watch?v=TahRgO2-9r4" TargetMode="External"/><Relationship Id="rId766" Type="http://schemas.openxmlformats.org/officeDocument/2006/relationships/hyperlink" Target="https://www.youtube.com/watch?v=czu4M978vUk" TargetMode="External"/><Relationship Id="rId1189" Type="http://schemas.openxmlformats.org/officeDocument/2006/relationships/image" Target="../media/image525.jpeg"/><Relationship Id="rId1396" Type="http://schemas.openxmlformats.org/officeDocument/2006/relationships/image" Target="../media/image612.jpeg"/><Relationship Id="rId198" Type="http://schemas.openxmlformats.org/officeDocument/2006/relationships/image" Target="../media/image99.jpeg"/><Relationship Id="rId321" Type="http://schemas.openxmlformats.org/officeDocument/2006/relationships/hyperlink" Target="https://www.youtube.com/watch?v=gFDJrF8wqgQ" TargetMode="External"/><Relationship Id="rId419" Type="http://schemas.openxmlformats.org/officeDocument/2006/relationships/hyperlink" Target="https://www.youtube.com/watch?v=XtxhOgFBk_w" TargetMode="External"/><Relationship Id="rId626" Type="http://schemas.openxmlformats.org/officeDocument/2006/relationships/image" Target="../media/image281.jpeg"/><Relationship Id="rId973" Type="http://schemas.openxmlformats.org/officeDocument/2006/relationships/image" Target="../media/image432.jpeg"/><Relationship Id="rId1049" Type="http://schemas.openxmlformats.org/officeDocument/2006/relationships/image" Target="../media/image470.jpeg"/><Relationship Id="rId1256" Type="http://schemas.openxmlformats.org/officeDocument/2006/relationships/hyperlink" Target="https://www.youtube.com/watch?v=CvbXYB21p4o" TargetMode="External"/><Relationship Id="rId833" Type="http://schemas.openxmlformats.org/officeDocument/2006/relationships/image" Target="../media/image372.jpeg"/><Relationship Id="rId1116" Type="http://schemas.openxmlformats.org/officeDocument/2006/relationships/hyperlink" Target="https://www.youtube.com/watch?v=iOwWGPhxSH4" TargetMode="External"/><Relationship Id="rId1463" Type="http://schemas.openxmlformats.org/officeDocument/2006/relationships/hyperlink" Target="https://www.youtube.com/watch?v=I1YoW_Urm9M" TargetMode="External"/><Relationship Id="rId265" Type="http://schemas.openxmlformats.org/officeDocument/2006/relationships/hyperlink" Target="https://www.youtube.com/watch?v=00lxYuPrvnA" TargetMode="External"/><Relationship Id="rId472" Type="http://schemas.openxmlformats.org/officeDocument/2006/relationships/image" Target="../media/image221.jpeg"/><Relationship Id="rId900" Type="http://schemas.openxmlformats.org/officeDocument/2006/relationships/hyperlink" Target="https://www.youtube.com/watch?v=yz2Q7jFMOPw" TargetMode="External"/><Relationship Id="rId1323" Type="http://schemas.openxmlformats.org/officeDocument/2006/relationships/hyperlink" Target="https://www.youtube.com/watch?v=RHyYZy3kj0s" TargetMode="External"/><Relationship Id="rId125" Type="http://schemas.openxmlformats.org/officeDocument/2006/relationships/hyperlink" Target="https://www.youtube.com/watch?v=A8ugf6olz3M" TargetMode="External"/><Relationship Id="rId332" Type="http://schemas.openxmlformats.org/officeDocument/2006/relationships/image" Target="../media/image153.jpeg"/><Relationship Id="rId777" Type="http://schemas.openxmlformats.org/officeDocument/2006/relationships/image" Target="../media/image348.jpeg"/><Relationship Id="rId984" Type="http://schemas.openxmlformats.org/officeDocument/2006/relationships/hyperlink" Target="https://www.youtube.com/watch?v=GH5dXYEfG1s" TargetMode="External"/><Relationship Id="rId637" Type="http://schemas.openxmlformats.org/officeDocument/2006/relationships/hyperlink" Target="https://www.youtube.com/watch?v=3srSwuG9kVw" TargetMode="External"/><Relationship Id="rId844" Type="http://schemas.openxmlformats.org/officeDocument/2006/relationships/hyperlink" Target="https://www.youtube.com/watch?v=O6TrbtbLeWQ" TargetMode="External"/><Relationship Id="rId1267" Type="http://schemas.openxmlformats.org/officeDocument/2006/relationships/hyperlink" Target="https://www.youtube.com/watch?v=DrPAT_QLFwM" TargetMode="External"/><Relationship Id="rId1474" Type="http://schemas.openxmlformats.org/officeDocument/2006/relationships/image" Target="../media/image643.jpeg"/><Relationship Id="rId276" Type="http://schemas.openxmlformats.org/officeDocument/2006/relationships/image" Target="../media/image130.jpeg"/><Relationship Id="rId483" Type="http://schemas.openxmlformats.org/officeDocument/2006/relationships/hyperlink" Target="https://www.youtube.com/watch?v=dqjUBU2XFCI" TargetMode="External"/><Relationship Id="rId690" Type="http://schemas.openxmlformats.org/officeDocument/2006/relationships/hyperlink" Target="https://www.youtube.com/watch?v=SAnUTDJ-DIY" TargetMode="External"/><Relationship Id="rId704" Type="http://schemas.openxmlformats.org/officeDocument/2006/relationships/image" Target="../media/image314.jpeg"/><Relationship Id="rId911" Type="http://schemas.openxmlformats.org/officeDocument/2006/relationships/image" Target="../media/image406.jpeg"/><Relationship Id="rId1127" Type="http://schemas.openxmlformats.org/officeDocument/2006/relationships/image" Target="../media/image499.jpeg"/><Relationship Id="rId1334" Type="http://schemas.openxmlformats.org/officeDocument/2006/relationships/hyperlink" Target="https://www.youtube.com/watch?v=jbUHzLNkOiM" TargetMode="External"/><Relationship Id="rId40" Type="http://schemas.openxmlformats.org/officeDocument/2006/relationships/image" Target="../media/image20.jpeg"/><Relationship Id="rId136" Type="http://schemas.openxmlformats.org/officeDocument/2006/relationships/image" Target="../media/image68.jpeg"/><Relationship Id="rId343" Type="http://schemas.openxmlformats.org/officeDocument/2006/relationships/hyperlink" Target="https://www.youtube.com/watch?v=kA2bcd2YBBU" TargetMode="External"/><Relationship Id="rId550" Type="http://schemas.openxmlformats.org/officeDocument/2006/relationships/image" Target="../media/image249.jpeg"/><Relationship Id="rId788" Type="http://schemas.openxmlformats.org/officeDocument/2006/relationships/hyperlink" Target="https://www.youtube.com/watch?v=bOCx853wJ3E" TargetMode="External"/><Relationship Id="rId995" Type="http://schemas.openxmlformats.org/officeDocument/2006/relationships/image" Target="../media/image443.jpeg"/><Relationship Id="rId1180" Type="http://schemas.openxmlformats.org/officeDocument/2006/relationships/hyperlink" Target="https://www.youtube.com/watch?v=bJggjXvB52c" TargetMode="External"/><Relationship Id="rId1401" Type="http://schemas.openxmlformats.org/officeDocument/2006/relationships/hyperlink" Target="https://www.youtube.com/watch?v=sGjinhkxL7Y" TargetMode="External"/><Relationship Id="rId203" Type="http://schemas.openxmlformats.org/officeDocument/2006/relationships/hyperlink" Target="https://www.youtube.com/watch?v=yvlMX-9JGq0" TargetMode="External"/><Relationship Id="rId648" Type="http://schemas.openxmlformats.org/officeDocument/2006/relationships/image" Target="../media/image292.jpeg"/><Relationship Id="rId855" Type="http://schemas.openxmlformats.org/officeDocument/2006/relationships/image" Target="../media/image378.jpeg"/><Relationship Id="rId1040" Type="http://schemas.openxmlformats.org/officeDocument/2006/relationships/hyperlink" Target="https://www.youtube.com/watch?v=M-V9q5ZemS0" TargetMode="External"/><Relationship Id="rId1278" Type="http://schemas.openxmlformats.org/officeDocument/2006/relationships/hyperlink" Target="https://www.youtube.com/watch?v=bGObTk05_dQ" TargetMode="External"/><Relationship Id="rId1485" Type="http://schemas.openxmlformats.org/officeDocument/2006/relationships/hyperlink" Target="https://www.youtube.com/watch?v=1B3HLega3xk" TargetMode="External"/><Relationship Id="rId287" Type="http://schemas.openxmlformats.org/officeDocument/2006/relationships/hyperlink" Target="https://www.youtube.com/watch?v=NJoGsA0HY9Q" TargetMode="External"/><Relationship Id="rId410" Type="http://schemas.openxmlformats.org/officeDocument/2006/relationships/image" Target="../media/image190.jpeg"/><Relationship Id="rId494" Type="http://schemas.openxmlformats.org/officeDocument/2006/relationships/image" Target="../media/image226.jpeg"/><Relationship Id="rId508" Type="http://schemas.openxmlformats.org/officeDocument/2006/relationships/image" Target="../media/image233.jpeg"/><Relationship Id="rId715" Type="http://schemas.openxmlformats.org/officeDocument/2006/relationships/hyperlink" Target="https://www.youtube.com/watch?v=tCSR_oIsnDc" TargetMode="External"/><Relationship Id="rId922" Type="http://schemas.openxmlformats.org/officeDocument/2006/relationships/hyperlink" Target="https://www.youtube.com/watch?v=Pr65fOkxRBc" TargetMode="External"/><Relationship Id="rId1138" Type="http://schemas.openxmlformats.org/officeDocument/2006/relationships/hyperlink" Target="https://www.youtube.com/watch?v=bv4zpXr1Vuo" TargetMode="External"/><Relationship Id="rId1345" Type="http://schemas.openxmlformats.org/officeDocument/2006/relationships/image" Target="../media/image592.jpeg"/><Relationship Id="rId147" Type="http://schemas.openxmlformats.org/officeDocument/2006/relationships/hyperlink" Target="https://www.youtube.com/watch?v=35g7mzkf_U8" TargetMode="External"/><Relationship Id="rId354" Type="http://schemas.openxmlformats.org/officeDocument/2006/relationships/image" Target="../media/image164.jpeg"/><Relationship Id="rId799" Type="http://schemas.openxmlformats.org/officeDocument/2006/relationships/hyperlink" Target="https://www.youtube.com/watch?v=eGM1D1BtsPo" TargetMode="External"/><Relationship Id="rId1191" Type="http://schemas.openxmlformats.org/officeDocument/2006/relationships/image" Target="../media/image526.jpeg"/><Relationship Id="rId1205" Type="http://schemas.openxmlformats.org/officeDocument/2006/relationships/image" Target="../media/image533.jpeg"/><Relationship Id="rId51" Type="http://schemas.openxmlformats.org/officeDocument/2006/relationships/hyperlink" Target="https://www.youtube.com/watch?v=2JK7uAexvUg" TargetMode="External"/><Relationship Id="rId561" Type="http://schemas.openxmlformats.org/officeDocument/2006/relationships/hyperlink" Target="https://www.youtube.com/watch?v=-F0weI6d9qg" TargetMode="External"/><Relationship Id="rId659" Type="http://schemas.openxmlformats.org/officeDocument/2006/relationships/hyperlink" Target="https://www.youtube.com/watch?v=dwcmN-Uax7k" TargetMode="External"/><Relationship Id="rId866" Type="http://schemas.openxmlformats.org/officeDocument/2006/relationships/hyperlink" Target="https://www.youtube.com/watch?v=W-ObFM63g28" TargetMode="External"/><Relationship Id="rId1289" Type="http://schemas.openxmlformats.org/officeDocument/2006/relationships/image" Target="../media/image570.jpeg"/><Relationship Id="rId1412" Type="http://schemas.openxmlformats.org/officeDocument/2006/relationships/hyperlink" Target="https://www.youtube.com/watch?v=6sLxUkDbEhU" TargetMode="External"/><Relationship Id="rId1496" Type="http://schemas.openxmlformats.org/officeDocument/2006/relationships/image" Target="../media/image654.jpeg"/><Relationship Id="rId214" Type="http://schemas.openxmlformats.org/officeDocument/2006/relationships/image" Target="../media/image107.jpeg"/><Relationship Id="rId298" Type="http://schemas.openxmlformats.org/officeDocument/2006/relationships/image" Target="../media/image141.jpeg"/><Relationship Id="rId421" Type="http://schemas.openxmlformats.org/officeDocument/2006/relationships/hyperlink" Target="https://www.youtube.com/watch?v=O9PPDw65hd0" TargetMode="External"/><Relationship Id="rId519" Type="http://schemas.openxmlformats.org/officeDocument/2006/relationships/hyperlink" Target="https://www.youtube.com/watch?v=4Vn6lJCOAXs" TargetMode="External"/><Relationship Id="rId1051" Type="http://schemas.openxmlformats.org/officeDocument/2006/relationships/image" Target="../media/image471.jpeg"/><Relationship Id="rId1149" Type="http://schemas.openxmlformats.org/officeDocument/2006/relationships/image" Target="../media/image510.jpeg"/><Relationship Id="rId1356" Type="http://schemas.openxmlformats.org/officeDocument/2006/relationships/image" Target="../media/image597.jpeg"/><Relationship Id="rId158" Type="http://schemas.openxmlformats.org/officeDocument/2006/relationships/image" Target="../media/image79.jpeg"/><Relationship Id="rId726" Type="http://schemas.openxmlformats.org/officeDocument/2006/relationships/hyperlink" Target="https://www.youtube.com/watch?v=oBYXZMBEkMs" TargetMode="External"/><Relationship Id="rId933" Type="http://schemas.openxmlformats.org/officeDocument/2006/relationships/image" Target="../media/image417.jpeg"/><Relationship Id="rId1009" Type="http://schemas.openxmlformats.org/officeDocument/2006/relationships/image" Target="../media/image450.jpeg"/><Relationship Id="rId62" Type="http://schemas.openxmlformats.org/officeDocument/2006/relationships/image" Target="../media/image31.jpeg"/><Relationship Id="rId365" Type="http://schemas.openxmlformats.org/officeDocument/2006/relationships/hyperlink" Target="https://www.youtube.com/watch?v=nkmEkSGyMvo" TargetMode="External"/><Relationship Id="rId572" Type="http://schemas.openxmlformats.org/officeDocument/2006/relationships/image" Target="../media/image260.jpeg"/><Relationship Id="rId1216" Type="http://schemas.openxmlformats.org/officeDocument/2006/relationships/hyperlink" Target="https://www.youtube.com/watch?v=jVQGU2MjrJc" TargetMode="External"/><Relationship Id="rId1423" Type="http://schemas.openxmlformats.org/officeDocument/2006/relationships/image" Target="../media/image621.jpeg"/><Relationship Id="rId225" Type="http://schemas.openxmlformats.org/officeDocument/2006/relationships/hyperlink" Target="https://www.youtube.com/watch?v=7jpWtFJ-uvk" TargetMode="External"/><Relationship Id="rId432" Type="http://schemas.openxmlformats.org/officeDocument/2006/relationships/image" Target="../media/image201.jpeg"/><Relationship Id="rId877" Type="http://schemas.openxmlformats.org/officeDocument/2006/relationships/image" Target="../media/image389.jpeg"/><Relationship Id="rId1062" Type="http://schemas.openxmlformats.org/officeDocument/2006/relationships/hyperlink" Target="https://www.youtube.com/watch?v=V80W02u4UwM" TargetMode="External"/><Relationship Id="rId737" Type="http://schemas.openxmlformats.org/officeDocument/2006/relationships/image" Target="../media/image330.jpeg"/><Relationship Id="rId944" Type="http://schemas.openxmlformats.org/officeDocument/2006/relationships/hyperlink" Target="https://www.youtube.com/watch?v=Hoe3g_Sxwe0" TargetMode="External"/><Relationship Id="rId1367" Type="http://schemas.openxmlformats.org/officeDocument/2006/relationships/hyperlink" Target="https://www.youtube.com/watch?v=9Kea0ac0XuE" TargetMode="External"/><Relationship Id="rId73" Type="http://schemas.openxmlformats.org/officeDocument/2006/relationships/hyperlink" Target="https://www.youtube.com/watch?v=TIuhO3ng3hU" TargetMode="External"/><Relationship Id="rId169" Type="http://schemas.openxmlformats.org/officeDocument/2006/relationships/hyperlink" Target="https://www.youtube.com/watch?v=SS7NExricYw" TargetMode="External"/><Relationship Id="rId376" Type="http://schemas.openxmlformats.org/officeDocument/2006/relationships/image" Target="../media/image173.jpeg"/><Relationship Id="rId583" Type="http://schemas.openxmlformats.org/officeDocument/2006/relationships/hyperlink" Target="https://www.youtube.com/watch?v=olIRRYTm5Z4" TargetMode="External"/><Relationship Id="rId790" Type="http://schemas.openxmlformats.org/officeDocument/2006/relationships/hyperlink" Target="https://www.youtube.com/watch?v=gFXILIBTfG4" TargetMode="External"/><Relationship Id="rId804" Type="http://schemas.openxmlformats.org/officeDocument/2006/relationships/hyperlink" Target="https://www.youtube.com/watch?v=qdVJsJJXPtY" TargetMode="External"/><Relationship Id="rId1227" Type="http://schemas.openxmlformats.org/officeDocument/2006/relationships/image" Target="../media/image544.jpeg"/><Relationship Id="rId1434" Type="http://schemas.openxmlformats.org/officeDocument/2006/relationships/hyperlink" Target="https://www.youtube.com/watch?v=z9GXI_9DXF0" TargetMode="External"/><Relationship Id="rId4" Type="http://schemas.openxmlformats.org/officeDocument/2006/relationships/image" Target="../media/image2.jpeg"/><Relationship Id="rId236" Type="http://schemas.openxmlformats.org/officeDocument/2006/relationships/image" Target="../media/image116.jpeg"/><Relationship Id="rId443" Type="http://schemas.openxmlformats.org/officeDocument/2006/relationships/hyperlink" Target="https://www.youtube.com/watch?v=HD6vGUzuJZ4" TargetMode="External"/><Relationship Id="rId650" Type="http://schemas.openxmlformats.org/officeDocument/2006/relationships/image" Target="../media/image293.jpeg"/><Relationship Id="rId888" Type="http://schemas.openxmlformats.org/officeDocument/2006/relationships/hyperlink" Target="https://www.youtube.com/watch?v=N2sdwDQMsdw" TargetMode="External"/><Relationship Id="rId1073" Type="http://schemas.openxmlformats.org/officeDocument/2006/relationships/image" Target="../media/image478.jpeg"/><Relationship Id="rId1280" Type="http://schemas.openxmlformats.org/officeDocument/2006/relationships/hyperlink" Target="https://www.youtube.com/watch?v=PiHksypY8ew" TargetMode="External"/><Relationship Id="rId303" Type="http://schemas.openxmlformats.org/officeDocument/2006/relationships/hyperlink" Target="https://www.youtube.com/watch?v=NntQb_4-NlQ" TargetMode="External"/><Relationship Id="rId748" Type="http://schemas.openxmlformats.org/officeDocument/2006/relationships/hyperlink" Target="https://www.youtube.com/watch?v=p3HT3YVfGMI" TargetMode="External"/><Relationship Id="rId955" Type="http://schemas.openxmlformats.org/officeDocument/2006/relationships/hyperlink" Target="https://www.youtube.com/watch?v=M9VSpOiwwDU" TargetMode="External"/><Relationship Id="rId1140" Type="http://schemas.openxmlformats.org/officeDocument/2006/relationships/hyperlink" Target="https://www.youtube.com/watch?v=bGk785ajauQ" TargetMode="External"/><Relationship Id="rId1378" Type="http://schemas.openxmlformats.org/officeDocument/2006/relationships/image" Target="../media/image603.jpeg"/><Relationship Id="rId84" Type="http://schemas.openxmlformats.org/officeDocument/2006/relationships/image" Target="../media/image42.jpeg"/><Relationship Id="rId387" Type="http://schemas.openxmlformats.org/officeDocument/2006/relationships/hyperlink" Target="https://www.youtube.com/watch?v=gMPOdUN7pKE" TargetMode="External"/><Relationship Id="rId510" Type="http://schemas.openxmlformats.org/officeDocument/2006/relationships/image" Target="../media/image234.jpeg"/><Relationship Id="rId594" Type="http://schemas.openxmlformats.org/officeDocument/2006/relationships/image" Target="../media/image265.jpeg"/><Relationship Id="rId608" Type="http://schemas.openxmlformats.org/officeDocument/2006/relationships/image" Target="../media/image272.jpeg"/><Relationship Id="rId815" Type="http://schemas.openxmlformats.org/officeDocument/2006/relationships/image" Target="../media/image363.jpeg"/><Relationship Id="rId1238" Type="http://schemas.openxmlformats.org/officeDocument/2006/relationships/hyperlink" Target="https://www.youtube.com/watch?v=xTIKoD9E3ug" TargetMode="External"/><Relationship Id="rId1445" Type="http://schemas.openxmlformats.org/officeDocument/2006/relationships/image" Target="../media/image632.jpeg"/><Relationship Id="rId247" Type="http://schemas.openxmlformats.org/officeDocument/2006/relationships/hyperlink" Target="https://www.youtube.com/watch?v=AagqaAQebKk" TargetMode="External"/><Relationship Id="rId899" Type="http://schemas.openxmlformats.org/officeDocument/2006/relationships/image" Target="../media/image400.jpeg"/><Relationship Id="rId1000" Type="http://schemas.openxmlformats.org/officeDocument/2006/relationships/hyperlink" Target="https://www.youtube.com/watch?v=bX-1RRewnD0" TargetMode="External"/><Relationship Id="rId1084" Type="http://schemas.openxmlformats.org/officeDocument/2006/relationships/hyperlink" Target="https://www.youtube.com/watch?v=nhltOgALW08" TargetMode="External"/><Relationship Id="rId1305" Type="http://schemas.openxmlformats.org/officeDocument/2006/relationships/image" Target="../media/image578.jpeg"/><Relationship Id="rId107" Type="http://schemas.openxmlformats.org/officeDocument/2006/relationships/hyperlink" Target="https://www.youtube.com/watch?v=5GnUWkrEXVs" TargetMode="External"/><Relationship Id="rId454" Type="http://schemas.openxmlformats.org/officeDocument/2006/relationships/image" Target="../media/image212.jpeg"/><Relationship Id="rId661" Type="http://schemas.openxmlformats.org/officeDocument/2006/relationships/hyperlink" Target="https://www.youtube.com/watch?v=A8HRUwihTg0" TargetMode="External"/><Relationship Id="rId759" Type="http://schemas.openxmlformats.org/officeDocument/2006/relationships/image" Target="../media/image339.jpeg"/><Relationship Id="rId966" Type="http://schemas.openxmlformats.org/officeDocument/2006/relationships/hyperlink" Target="https://www.youtube.com/watch?v=ng9pFkb3nko" TargetMode="External"/><Relationship Id="rId1291" Type="http://schemas.openxmlformats.org/officeDocument/2006/relationships/image" Target="../media/image571.jpeg"/><Relationship Id="rId1389" Type="http://schemas.openxmlformats.org/officeDocument/2006/relationships/hyperlink" Target="https://www.youtube.com/watch?v=va5iJSmm168" TargetMode="External"/><Relationship Id="rId11" Type="http://schemas.openxmlformats.org/officeDocument/2006/relationships/hyperlink" Target="https://www.youtube.com/watch?v=XtbsoWA9DZY" TargetMode="External"/><Relationship Id="rId314" Type="http://schemas.openxmlformats.org/officeDocument/2006/relationships/hyperlink" Target="https://www.youtube.com/watch?v=P-T2fGRSQ1U" TargetMode="External"/><Relationship Id="rId398" Type="http://schemas.openxmlformats.org/officeDocument/2006/relationships/image" Target="../media/image184.jpeg"/><Relationship Id="rId521" Type="http://schemas.openxmlformats.org/officeDocument/2006/relationships/hyperlink" Target="https://www.youtube.com/watch?v=fDdYiDyeKDs" TargetMode="External"/><Relationship Id="rId619" Type="http://schemas.openxmlformats.org/officeDocument/2006/relationships/hyperlink" Target="https://www.youtube.com/watch?v=ueIbAYJWNr8" TargetMode="External"/><Relationship Id="rId1151" Type="http://schemas.openxmlformats.org/officeDocument/2006/relationships/image" Target="../media/image511.jpeg"/><Relationship Id="rId1249" Type="http://schemas.openxmlformats.org/officeDocument/2006/relationships/image" Target="../media/image555.jpeg"/><Relationship Id="rId95" Type="http://schemas.openxmlformats.org/officeDocument/2006/relationships/hyperlink" Target="https://www.youtube.com/watch?v=yjx1z2rzL34" TargetMode="External"/><Relationship Id="rId160" Type="http://schemas.openxmlformats.org/officeDocument/2006/relationships/image" Target="../media/image80.jpeg"/><Relationship Id="rId826" Type="http://schemas.openxmlformats.org/officeDocument/2006/relationships/hyperlink" Target="https://www.youtube.com/watch?v=XtgcC-ub5S0" TargetMode="External"/><Relationship Id="rId1011" Type="http://schemas.openxmlformats.org/officeDocument/2006/relationships/image" Target="../media/image451.jpeg"/><Relationship Id="rId1109" Type="http://schemas.openxmlformats.org/officeDocument/2006/relationships/hyperlink" Target="https://www.youtube.com/watch?v=BHrqYfQxL98" TargetMode="External"/><Relationship Id="rId1456" Type="http://schemas.openxmlformats.org/officeDocument/2006/relationships/hyperlink" Target="https://www.youtube.com/watch?v=xPrmBcU0cEI" TargetMode="External"/><Relationship Id="rId258" Type="http://schemas.openxmlformats.org/officeDocument/2006/relationships/image" Target="../media/image127.jpeg"/><Relationship Id="rId465" Type="http://schemas.openxmlformats.org/officeDocument/2006/relationships/hyperlink" Target="https://www.youtube.com/watch?v=duoubmYpqBk" TargetMode="External"/><Relationship Id="rId672" Type="http://schemas.openxmlformats.org/officeDocument/2006/relationships/image" Target="../media/image304.jpeg"/><Relationship Id="rId1095" Type="http://schemas.openxmlformats.org/officeDocument/2006/relationships/image" Target="../media/image489.jpeg"/><Relationship Id="rId1316" Type="http://schemas.openxmlformats.org/officeDocument/2006/relationships/hyperlink" Target="https://www.youtube.com/watch?v=5rsFKqn4Mm0" TargetMode="External"/><Relationship Id="rId22" Type="http://schemas.openxmlformats.org/officeDocument/2006/relationships/image" Target="../media/image11.jpeg"/><Relationship Id="rId118" Type="http://schemas.openxmlformats.org/officeDocument/2006/relationships/image" Target="../media/image59.jpeg"/><Relationship Id="rId325" Type="http://schemas.openxmlformats.org/officeDocument/2006/relationships/hyperlink" Target="https://www.youtube.com/watch?v=CSK7WsQS5S0" TargetMode="External"/><Relationship Id="rId532" Type="http://schemas.openxmlformats.org/officeDocument/2006/relationships/hyperlink" Target="https://www.youtube.com/watch?v=1_faWFj4A2I" TargetMode="External"/><Relationship Id="rId977" Type="http://schemas.openxmlformats.org/officeDocument/2006/relationships/image" Target="../media/image434.jpeg"/><Relationship Id="rId1162" Type="http://schemas.openxmlformats.org/officeDocument/2006/relationships/hyperlink" Target="https://www.youtube.com/watch?v=VrfvJhnUxR8" TargetMode="External"/><Relationship Id="rId171" Type="http://schemas.openxmlformats.org/officeDocument/2006/relationships/hyperlink" Target="https://www.youtube.com/watch?v=6DTJ5h3vx6o" TargetMode="External"/><Relationship Id="rId837" Type="http://schemas.openxmlformats.org/officeDocument/2006/relationships/hyperlink" Target="https://www.youtube.com/watch?v=kyMXTPlyPgc" TargetMode="External"/><Relationship Id="rId1022" Type="http://schemas.openxmlformats.org/officeDocument/2006/relationships/hyperlink" Target="https://www.youtube.com/watch?v=MGo0h27xwVc" TargetMode="External"/><Relationship Id="rId1467" Type="http://schemas.openxmlformats.org/officeDocument/2006/relationships/hyperlink" Target="https://www.youtube.com/watch?v=OHI85Qg7WI4" TargetMode="External"/><Relationship Id="rId269" Type="http://schemas.openxmlformats.org/officeDocument/2006/relationships/hyperlink" Target="https://www.youtube.com/watch?v=twL4OsI-tM8" TargetMode="External"/><Relationship Id="rId476" Type="http://schemas.openxmlformats.org/officeDocument/2006/relationships/hyperlink" Target="https://www.youtube.com/watch?v=P4LQBC0arik" TargetMode="External"/><Relationship Id="rId683" Type="http://schemas.openxmlformats.org/officeDocument/2006/relationships/hyperlink" Target="https://www.youtube.com/watch?v=Cm_V3cyOScQ" TargetMode="External"/><Relationship Id="rId890" Type="http://schemas.openxmlformats.org/officeDocument/2006/relationships/hyperlink" Target="https://www.youtube.com/watch?v=iCh64suO--E" TargetMode="External"/><Relationship Id="rId904" Type="http://schemas.openxmlformats.org/officeDocument/2006/relationships/hyperlink" Target="https://www.youtube.com/watch?v=Dl8MUnLfEsk" TargetMode="External"/><Relationship Id="rId1327" Type="http://schemas.openxmlformats.org/officeDocument/2006/relationships/hyperlink" Target="https://www.youtube.com/watch?v=pWBWs7s0oA8" TargetMode="External"/><Relationship Id="rId33" Type="http://schemas.openxmlformats.org/officeDocument/2006/relationships/hyperlink" Target="https://www.youtube.com/watch?v=9pUaOAphN5s" TargetMode="External"/><Relationship Id="rId129" Type="http://schemas.openxmlformats.org/officeDocument/2006/relationships/hyperlink" Target="https://www.youtube.com/watch?v=_YeKLnNv10o" TargetMode="External"/><Relationship Id="rId336" Type="http://schemas.openxmlformats.org/officeDocument/2006/relationships/image" Target="../media/image155.jpeg"/><Relationship Id="rId543" Type="http://schemas.openxmlformats.org/officeDocument/2006/relationships/hyperlink" Target="https://www.youtube.com/watch?v=sDo_6XgeYoU" TargetMode="External"/><Relationship Id="rId988" Type="http://schemas.openxmlformats.org/officeDocument/2006/relationships/hyperlink" Target="https://www.youtube.com/watch?v=bk4ERJ3MkCE" TargetMode="External"/><Relationship Id="rId1173" Type="http://schemas.openxmlformats.org/officeDocument/2006/relationships/image" Target="../media/image517.jpeg"/><Relationship Id="rId1380" Type="http://schemas.openxmlformats.org/officeDocument/2006/relationships/image" Target="../media/image604.jpeg"/><Relationship Id="rId182" Type="http://schemas.openxmlformats.org/officeDocument/2006/relationships/image" Target="../media/image91.jpeg"/><Relationship Id="rId403" Type="http://schemas.openxmlformats.org/officeDocument/2006/relationships/hyperlink" Target="https://www.youtube.com/watch?v=E0MqXuryFG4" TargetMode="External"/><Relationship Id="rId750" Type="http://schemas.openxmlformats.org/officeDocument/2006/relationships/hyperlink" Target="https://www.youtube.com/watch?v=5wnkFYztI4c" TargetMode="External"/><Relationship Id="rId848" Type="http://schemas.openxmlformats.org/officeDocument/2006/relationships/hyperlink" Target="https://www.youtube.com/watch?v=3se4kBO2sPk" TargetMode="External"/><Relationship Id="rId1033" Type="http://schemas.openxmlformats.org/officeDocument/2006/relationships/image" Target="../media/image462.jpeg"/><Relationship Id="rId1478" Type="http://schemas.openxmlformats.org/officeDocument/2006/relationships/image" Target="../media/image645.jpeg"/><Relationship Id="rId487" Type="http://schemas.openxmlformats.org/officeDocument/2006/relationships/hyperlink" Target="https://www.youtube.com/watch?v=xMyXvroH48w" TargetMode="External"/><Relationship Id="rId610" Type="http://schemas.openxmlformats.org/officeDocument/2006/relationships/image" Target="../media/image273.jpeg"/><Relationship Id="rId694" Type="http://schemas.openxmlformats.org/officeDocument/2006/relationships/image" Target="../media/image309.jpeg"/><Relationship Id="rId708" Type="http://schemas.openxmlformats.org/officeDocument/2006/relationships/image" Target="../media/image316.jpeg"/><Relationship Id="rId915" Type="http://schemas.openxmlformats.org/officeDocument/2006/relationships/image" Target="../media/image408.jpeg"/><Relationship Id="rId1240" Type="http://schemas.openxmlformats.org/officeDocument/2006/relationships/hyperlink" Target="https://www.youtube.com/watch?v=asPuoGO-8Aw" TargetMode="External"/><Relationship Id="rId1338" Type="http://schemas.openxmlformats.org/officeDocument/2006/relationships/hyperlink" Target="https://www.youtube.com/watch?v=w1VH_UHeZko" TargetMode="External"/><Relationship Id="rId347" Type="http://schemas.openxmlformats.org/officeDocument/2006/relationships/hyperlink" Target="https://www.youtube.com/watch?v=MDI7rKWNyUs" TargetMode="External"/><Relationship Id="rId999" Type="http://schemas.openxmlformats.org/officeDocument/2006/relationships/image" Target="../media/image445.jpeg"/><Relationship Id="rId1100" Type="http://schemas.openxmlformats.org/officeDocument/2006/relationships/hyperlink" Target="https://www.youtube.com/watch?v=gXKuuu8ckhQ" TargetMode="External"/><Relationship Id="rId1184" Type="http://schemas.openxmlformats.org/officeDocument/2006/relationships/hyperlink" Target="https://www.youtube.com/watch?v=4Ezr_12XqkY" TargetMode="External"/><Relationship Id="rId1405" Type="http://schemas.openxmlformats.org/officeDocument/2006/relationships/hyperlink" Target="https://www.youtube.com/watch?v=hJgAelRzsQY" TargetMode="External"/><Relationship Id="rId44" Type="http://schemas.openxmlformats.org/officeDocument/2006/relationships/image" Target="../media/image22.jpeg"/><Relationship Id="rId554" Type="http://schemas.openxmlformats.org/officeDocument/2006/relationships/image" Target="../media/image251.jpeg"/><Relationship Id="rId761" Type="http://schemas.openxmlformats.org/officeDocument/2006/relationships/image" Target="../media/image340.jpeg"/><Relationship Id="rId859" Type="http://schemas.openxmlformats.org/officeDocument/2006/relationships/image" Target="../media/image380.jpeg"/><Relationship Id="rId1391" Type="http://schemas.openxmlformats.org/officeDocument/2006/relationships/hyperlink" Target="https://www.youtube.com/watch?v=_FRnuiBZ0BY" TargetMode="External"/><Relationship Id="rId1489" Type="http://schemas.openxmlformats.org/officeDocument/2006/relationships/hyperlink" Target="https://www.youtube.com/watch?v=ed7pFle2yM8" TargetMode="External"/><Relationship Id="rId193" Type="http://schemas.openxmlformats.org/officeDocument/2006/relationships/hyperlink" Target="https://www.youtube.com/watch?v=Fi9VV9FHOkY" TargetMode="External"/><Relationship Id="rId207" Type="http://schemas.openxmlformats.org/officeDocument/2006/relationships/hyperlink" Target="https://www.youtube.com/watch?v=GNzIB0QXpNE" TargetMode="External"/><Relationship Id="rId414" Type="http://schemas.openxmlformats.org/officeDocument/2006/relationships/image" Target="../media/image192.jpeg"/><Relationship Id="rId498" Type="http://schemas.openxmlformats.org/officeDocument/2006/relationships/image" Target="../media/image228.jpeg"/><Relationship Id="rId621" Type="http://schemas.openxmlformats.org/officeDocument/2006/relationships/hyperlink" Target="https://www.youtube.com/watch?v=tRyYCm8Rm2w" TargetMode="External"/><Relationship Id="rId1044" Type="http://schemas.openxmlformats.org/officeDocument/2006/relationships/hyperlink" Target="https://www.youtube.com/watch?v=B5ienCg_3XA" TargetMode="External"/><Relationship Id="rId1251" Type="http://schemas.openxmlformats.org/officeDocument/2006/relationships/image" Target="../media/image556.jpeg"/><Relationship Id="rId1349" Type="http://schemas.openxmlformats.org/officeDocument/2006/relationships/image" Target="../media/image594.jpeg"/><Relationship Id="rId260" Type="http://schemas.openxmlformats.org/officeDocument/2006/relationships/image" Target="../media/image128.jpeg"/><Relationship Id="rId719" Type="http://schemas.openxmlformats.org/officeDocument/2006/relationships/hyperlink" Target="https://www.youtube.com/watch?v=lC7nJjRfU_Y" TargetMode="External"/><Relationship Id="rId926" Type="http://schemas.openxmlformats.org/officeDocument/2006/relationships/hyperlink" Target="https://www.youtube.com/watch?v=1VeN-MUxgGY" TargetMode="External"/><Relationship Id="rId1111" Type="http://schemas.openxmlformats.org/officeDocument/2006/relationships/hyperlink" Target="https://www.youtube.com/watch?v=s9qUHr__HWc" TargetMode="External"/><Relationship Id="rId55" Type="http://schemas.openxmlformats.org/officeDocument/2006/relationships/hyperlink" Target="https://www.youtube.com/watch?v=WEmcHkB7VUk" TargetMode="External"/><Relationship Id="rId120" Type="http://schemas.openxmlformats.org/officeDocument/2006/relationships/image" Target="../media/image60.jpeg"/><Relationship Id="rId358" Type="http://schemas.openxmlformats.org/officeDocument/2006/relationships/image" Target="../media/image166.jpeg"/><Relationship Id="rId565" Type="http://schemas.openxmlformats.org/officeDocument/2006/relationships/hyperlink" Target="https://www.youtube.com/watch?v=h4t56qewd_c" TargetMode="External"/><Relationship Id="rId772" Type="http://schemas.openxmlformats.org/officeDocument/2006/relationships/hyperlink" Target="https://www.youtube.com/watch?v=8GWCOXW_ms4" TargetMode="External"/><Relationship Id="rId1195" Type="http://schemas.openxmlformats.org/officeDocument/2006/relationships/image" Target="../media/image528.jpeg"/><Relationship Id="rId1209" Type="http://schemas.openxmlformats.org/officeDocument/2006/relationships/image" Target="../media/image535.jpeg"/><Relationship Id="rId1416" Type="http://schemas.openxmlformats.org/officeDocument/2006/relationships/hyperlink" Target="https://www.youtube.com/watch?v=awx7izTX5jQ" TargetMode="External"/><Relationship Id="rId218" Type="http://schemas.openxmlformats.org/officeDocument/2006/relationships/hyperlink" Target="https://www.youtube.com/watch?v=RTr49FVzrEY" TargetMode="External"/><Relationship Id="rId425" Type="http://schemas.openxmlformats.org/officeDocument/2006/relationships/hyperlink" Target="https://www.youtube.com/watch?v=tP3zyrhIXkw" TargetMode="External"/><Relationship Id="rId632" Type="http://schemas.openxmlformats.org/officeDocument/2006/relationships/image" Target="../media/image284.jpeg"/><Relationship Id="rId1055" Type="http://schemas.openxmlformats.org/officeDocument/2006/relationships/image" Target="../media/image473.jpeg"/><Relationship Id="rId1262" Type="http://schemas.openxmlformats.org/officeDocument/2006/relationships/hyperlink" Target="https://www.youtube.com/watch?v=J5y23zeh0Ew" TargetMode="External"/><Relationship Id="rId271" Type="http://schemas.openxmlformats.org/officeDocument/2006/relationships/hyperlink" Target="https://www.youtube.com/watch?v=asRw7zYKFAQ" TargetMode="External"/><Relationship Id="rId937" Type="http://schemas.openxmlformats.org/officeDocument/2006/relationships/image" Target="../media/image419.jpeg"/><Relationship Id="rId1122" Type="http://schemas.openxmlformats.org/officeDocument/2006/relationships/hyperlink" Target="https://www.youtube.com/watch?v=dUilx0K-iBk" TargetMode="External"/><Relationship Id="rId66" Type="http://schemas.openxmlformats.org/officeDocument/2006/relationships/image" Target="../media/image33.jpeg"/><Relationship Id="rId131" Type="http://schemas.openxmlformats.org/officeDocument/2006/relationships/hyperlink" Target="https://www.youtube.com/watch?v=a9ClS6n6cuM" TargetMode="External"/><Relationship Id="rId369" Type="http://schemas.openxmlformats.org/officeDocument/2006/relationships/hyperlink" Target="https://www.youtube.com/watch?v=iVXGZ99PsdQ" TargetMode="External"/><Relationship Id="rId576" Type="http://schemas.openxmlformats.org/officeDocument/2006/relationships/hyperlink" Target="https://www.youtube.com/watch?v=Hjz_h2xHGZM" TargetMode="External"/><Relationship Id="rId783" Type="http://schemas.openxmlformats.org/officeDocument/2006/relationships/image" Target="../media/image351.jpeg"/><Relationship Id="rId990" Type="http://schemas.openxmlformats.org/officeDocument/2006/relationships/hyperlink" Target="https://www.youtube.com/watch?v=TTDWIPAg9AE" TargetMode="External"/><Relationship Id="rId1427" Type="http://schemas.openxmlformats.org/officeDocument/2006/relationships/image" Target="../media/image623.jpeg"/><Relationship Id="rId229" Type="http://schemas.openxmlformats.org/officeDocument/2006/relationships/hyperlink" Target="https://www.youtube.com/watch?v=-m946ymL2gI" TargetMode="External"/><Relationship Id="rId436" Type="http://schemas.openxmlformats.org/officeDocument/2006/relationships/image" Target="../media/image203.jpeg"/><Relationship Id="rId643" Type="http://schemas.openxmlformats.org/officeDocument/2006/relationships/hyperlink" Target="https://www.youtube.com/watch?v=EE5jNut1czc" TargetMode="External"/><Relationship Id="rId1066" Type="http://schemas.openxmlformats.org/officeDocument/2006/relationships/hyperlink" Target="https://www.youtube.com/watch?v=LYZGS2gCmqw" TargetMode="External"/><Relationship Id="rId1273" Type="http://schemas.openxmlformats.org/officeDocument/2006/relationships/hyperlink" Target="https://www.youtube.com/watch?v=zslCZse0TEs" TargetMode="External"/><Relationship Id="rId1480" Type="http://schemas.openxmlformats.org/officeDocument/2006/relationships/image" Target="../media/image646.jpeg"/><Relationship Id="rId850" Type="http://schemas.openxmlformats.org/officeDocument/2006/relationships/hyperlink" Target="https://www.youtube.com/watch?v=m39mp0PuN5c" TargetMode="External"/><Relationship Id="rId948" Type="http://schemas.openxmlformats.org/officeDocument/2006/relationships/hyperlink" Target="https://www.youtube.com/watch?v=ALRUelXygdE" TargetMode="External"/><Relationship Id="rId1133" Type="http://schemas.openxmlformats.org/officeDocument/2006/relationships/image" Target="../media/image502.jpeg"/><Relationship Id="rId77" Type="http://schemas.openxmlformats.org/officeDocument/2006/relationships/hyperlink" Target="https://www.youtube.com/watch?v=fvbLWfgnngg" TargetMode="External"/><Relationship Id="rId282" Type="http://schemas.openxmlformats.org/officeDocument/2006/relationships/image" Target="../media/image133.jpeg"/><Relationship Id="rId503" Type="http://schemas.openxmlformats.org/officeDocument/2006/relationships/hyperlink" Target="https://www.youtube.com/watch?v=gavq4LM8XK0" TargetMode="External"/><Relationship Id="rId587" Type="http://schemas.openxmlformats.org/officeDocument/2006/relationships/hyperlink" Target="https://www.youtube.com/watch?v=uVgw4vdhXrE" TargetMode="External"/><Relationship Id="rId710" Type="http://schemas.openxmlformats.org/officeDocument/2006/relationships/image" Target="../media/image317.jpeg"/><Relationship Id="rId808" Type="http://schemas.openxmlformats.org/officeDocument/2006/relationships/hyperlink" Target="https://www.youtube.com/watch?v=iNsJTl7yUzE" TargetMode="External"/><Relationship Id="rId1340" Type="http://schemas.openxmlformats.org/officeDocument/2006/relationships/hyperlink" Target="https://www.youtube.com/watch?v=70Rm7Fm_EtI" TargetMode="External"/><Relationship Id="rId1438" Type="http://schemas.openxmlformats.org/officeDocument/2006/relationships/hyperlink" Target="https://www.youtube.com/watch?v=3J-cYxxHQGQ" TargetMode="External"/><Relationship Id="rId8" Type="http://schemas.openxmlformats.org/officeDocument/2006/relationships/image" Target="../media/image4.jpeg"/><Relationship Id="rId142" Type="http://schemas.openxmlformats.org/officeDocument/2006/relationships/image" Target="../media/image71.jpeg"/><Relationship Id="rId447" Type="http://schemas.openxmlformats.org/officeDocument/2006/relationships/hyperlink" Target="https://www.youtube.com/watch?v=E3Y2PKiWMRs" TargetMode="External"/><Relationship Id="rId794" Type="http://schemas.openxmlformats.org/officeDocument/2006/relationships/hyperlink" Target="https://www.youtube.com/watch?v=LQC-A6Aukus" TargetMode="External"/><Relationship Id="rId1077" Type="http://schemas.openxmlformats.org/officeDocument/2006/relationships/image" Target="../media/image480.jpeg"/><Relationship Id="rId1200" Type="http://schemas.openxmlformats.org/officeDocument/2006/relationships/hyperlink" Target="https://www.youtube.com/watch?v=OuDbTMy9Q9E" TargetMode="External"/><Relationship Id="rId654" Type="http://schemas.openxmlformats.org/officeDocument/2006/relationships/image" Target="../media/image295.jpeg"/><Relationship Id="rId861" Type="http://schemas.openxmlformats.org/officeDocument/2006/relationships/image" Target="../media/image381.jpeg"/><Relationship Id="rId959" Type="http://schemas.openxmlformats.org/officeDocument/2006/relationships/image" Target="../media/image425.jpeg"/><Relationship Id="rId1284" Type="http://schemas.openxmlformats.org/officeDocument/2006/relationships/hyperlink" Target="https://www.youtube.com/watch?v=6yQ0zN-QMGE" TargetMode="External"/><Relationship Id="rId1491" Type="http://schemas.openxmlformats.org/officeDocument/2006/relationships/hyperlink" Target="https://www.youtube.com/watch?v=hCCNpPNigVc" TargetMode="External"/><Relationship Id="rId293" Type="http://schemas.openxmlformats.org/officeDocument/2006/relationships/hyperlink" Target="https://www.youtube.com/watch?v=0s5SP-8R6is" TargetMode="External"/><Relationship Id="rId307" Type="http://schemas.openxmlformats.org/officeDocument/2006/relationships/hyperlink" Target="https://www.youtube.com/watch?v=EWoia45q-Ik" TargetMode="External"/><Relationship Id="rId514" Type="http://schemas.openxmlformats.org/officeDocument/2006/relationships/image" Target="../media/image236.jpeg"/><Relationship Id="rId721" Type="http://schemas.openxmlformats.org/officeDocument/2006/relationships/hyperlink" Target="https://www.youtube.com/watch?v=Yy_UOLD2bBE" TargetMode="External"/><Relationship Id="rId1144" Type="http://schemas.openxmlformats.org/officeDocument/2006/relationships/hyperlink" Target="https://www.youtube.com/watch?v=XoI_saOMEk0" TargetMode="External"/><Relationship Id="rId1351" Type="http://schemas.openxmlformats.org/officeDocument/2006/relationships/hyperlink" Target="https://www.youtube.com/watch?v=XLk5yks9c_Q" TargetMode="External"/><Relationship Id="rId1449" Type="http://schemas.openxmlformats.org/officeDocument/2006/relationships/image" Target="../media/image634.jpeg"/><Relationship Id="rId88" Type="http://schemas.openxmlformats.org/officeDocument/2006/relationships/image" Target="../media/image44.jpeg"/><Relationship Id="rId153" Type="http://schemas.openxmlformats.org/officeDocument/2006/relationships/hyperlink" Target="https://www.youtube.com/watch?v=mYqKjsrFmJA" TargetMode="External"/><Relationship Id="rId360" Type="http://schemas.openxmlformats.org/officeDocument/2006/relationships/hyperlink" Target="https://www.youtube.com/watch?v=2iDNJRz-8lY" TargetMode="External"/><Relationship Id="rId598" Type="http://schemas.openxmlformats.org/officeDocument/2006/relationships/image" Target="../media/image267.jpeg"/><Relationship Id="rId819" Type="http://schemas.openxmlformats.org/officeDocument/2006/relationships/image" Target="../media/image365.jpeg"/><Relationship Id="rId1004" Type="http://schemas.openxmlformats.org/officeDocument/2006/relationships/hyperlink" Target="https://www.youtube.com/watch?v=2Ss-oJ-yKhg" TargetMode="External"/><Relationship Id="rId1211" Type="http://schemas.openxmlformats.org/officeDocument/2006/relationships/image" Target="../media/image536.jpeg"/><Relationship Id="rId220" Type="http://schemas.openxmlformats.org/officeDocument/2006/relationships/hyperlink" Target="https://www.youtube.com/watch?v=vDrjJDJMvr0" TargetMode="External"/><Relationship Id="rId458" Type="http://schemas.openxmlformats.org/officeDocument/2006/relationships/image" Target="../media/image214.jpeg"/><Relationship Id="rId665" Type="http://schemas.openxmlformats.org/officeDocument/2006/relationships/hyperlink" Target="https://www.youtube.com/watch?v=Cj2vBG5vXU0" TargetMode="External"/><Relationship Id="rId872" Type="http://schemas.openxmlformats.org/officeDocument/2006/relationships/hyperlink" Target="https://www.youtube.com/watch?v=h8IMmx1HBlQ" TargetMode="External"/><Relationship Id="rId1088" Type="http://schemas.openxmlformats.org/officeDocument/2006/relationships/hyperlink" Target="https://www.youtube.com/watch?v=T3xlvs3mclE" TargetMode="External"/><Relationship Id="rId1295" Type="http://schemas.openxmlformats.org/officeDocument/2006/relationships/image" Target="../media/image573.jpeg"/><Relationship Id="rId1309" Type="http://schemas.openxmlformats.org/officeDocument/2006/relationships/image" Target="../media/image580.jpeg"/><Relationship Id="rId15" Type="http://schemas.openxmlformats.org/officeDocument/2006/relationships/hyperlink" Target="https://www.youtube.com/watch?v=lpsxkA2cvC8" TargetMode="External"/><Relationship Id="rId318" Type="http://schemas.openxmlformats.org/officeDocument/2006/relationships/hyperlink" Target="https://www.youtube.com/watch?v=vA-P06J_i5I" TargetMode="External"/><Relationship Id="rId525" Type="http://schemas.openxmlformats.org/officeDocument/2006/relationships/hyperlink" Target="https://www.youtube.com/watch?v=wm03NEoe8Iw" TargetMode="External"/><Relationship Id="rId732" Type="http://schemas.openxmlformats.org/officeDocument/2006/relationships/hyperlink" Target="https://www.youtube.com/watch?v=QEtjob__Fc0" TargetMode="External"/><Relationship Id="rId1155" Type="http://schemas.openxmlformats.org/officeDocument/2006/relationships/image" Target="../media/image513.jpeg"/><Relationship Id="rId1362" Type="http://schemas.openxmlformats.org/officeDocument/2006/relationships/image" Target="../media/image600.jpeg"/><Relationship Id="rId99" Type="http://schemas.openxmlformats.org/officeDocument/2006/relationships/hyperlink" Target="https://www.youtube.com/watch?v=IHJHVuQ5E5E" TargetMode="External"/><Relationship Id="rId164" Type="http://schemas.openxmlformats.org/officeDocument/2006/relationships/image" Target="../media/image82.jpeg"/><Relationship Id="rId371" Type="http://schemas.openxmlformats.org/officeDocument/2006/relationships/hyperlink" Target="https://www.youtube.com/watch?v=oupppoVp3Dk" TargetMode="External"/><Relationship Id="rId1015" Type="http://schemas.openxmlformats.org/officeDocument/2006/relationships/image" Target="../media/image453.jpeg"/><Relationship Id="rId1222" Type="http://schemas.openxmlformats.org/officeDocument/2006/relationships/hyperlink" Target="https://www.youtube.com/watch?v=mtETTbjKdWw" TargetMode="External"/><Relationship Id="rId469" Type="http://schemas.openxmlformats.org/officeDocument/2006/relationships/hyperlink" Target="https://www.youtube.com/watch?v=Ipyi_bjJnvg" TargetMode="External"/><Relationship Id="rId676" Type="http://schemas.openxmlformats.org/officeDocument/2006/relationships/image" Target="../media/image306.jpeg"/><Relationship Id="rId883" Type="http://schemas.openxmlformats.org/officeDocument/2006/relationships/image" Target="../media/image392.jpeg"/><Relationship Id="rId1099" Type="http://schemas.openxmlformats.org/officeDocument/2006/relationships/image" Target="../media/image491.jpeg"/><Relationship Id="rId26" Type="http://schemas.openxmlformats.org/officeDocument/2006/relationships/image" Target="../media/image13.jpeg"/><Relationship Id="rId231" Type="http://schemas.openxmlformats.org/officeDocument/2006/relationships/hyperlink" Target="https://www.youtube.com/watch?v=pHAW1ppiWq0" TargetMode="External"/><Relationship Id="rId329" Type="http://schemas.openxmlformats.org/officeDocument/2006/relationships/hyperlink" Target="https://www.youtube.com/watch?v=r1suDICxi70" TargetMode="External"/><Relationship Id="rId536" Type="http://schemas.openxmlformats.org/officeDocument/2006/relationships/image" Target="../media/image242.jpeg"/><Relationship Id="rId1166" Type="http://schemas.openxmlformats.org/officeDocument/2006/relationships/hyperlink" Target="https://www.youtube.com/watch?v=5UKQ6aLHOVU" TargetMode="External"/><Relationship Id="rId1373" Type="http://schemas.openxmlformats.org/officeDocument/2006/relationships/hyperlink" Target="https://www.youtube.com/watch?v=Ad1QV0v38vI" TargetMode="External"/><Relationship Id="rId175" Type="http://schemas.openxmlformats.org/officeDocument/2006/relationships/hyperlink" Target="https://www.youtube.com/watch?v=rj7nbq_1E-Y" TargetMode="External"/><Relationship Id="rId743" Type="http://schemas.openxmlformats.org/officeDocument/2006/relationships/hyperlink" Target="https://www.youtube.com/watch?v=dhiyoLGKvVo" TargetMode="External"/><Relationship Id="rId950" Type="http://schemas.openxmlformats.org/officeDocument/2006/relationships/hyperlink" Target="https://www.youtube.com/watch?v=uqdfZbv7hlM" TargetMode="External"/><Relationship Id="rId1026" Type="http://schemas.openxmlformats.org/officeDocument/2006/relationships/hyperlink" Target="https://www.youtube.com/watch?v=YgI5Owxqwts" TargetMode="External"/><Relationship Id="rId382" Type="http://schemas.openxmlformats.org/officeDocument/2006/relationships/image" Target="../media/image176.jpeg"/><Relationship Id="rId603" Type="http://schemas.openxmlformats.org/officeDocument/2006/relationships/hyperlink" Target="https://www.youtube.com/watch?v=fTx9tOmU1sY" TargetMode="External"/><Relationship Id="rId687" Type="http://schemas.openxmlformats.org/officeDocument/2006/relationships/hyperlink" Target="https://www.youtube.com/watch?v=FPGGWJw-sp4" TargetMode="External"/><Relationship Id="rId810" Type="http://schemas.openxmlformats.org/officeDocument/2006/relationships/hyperlink" Target="https://www.youtube.com/watch?v=YVLxIhCHhpg" TargetMode="External"/><Relationship Id="rId908" Type="http://schemas.openxmlformats.org/officeDocument/2006/relationships/hyperlink" Target="https://www.youtube.com/watch?v=IZCeSeuh1TQ" TargetMode="External"/><Relationship Id="rId1233" Type="http://schemas.openxmlformats.org/officeDocument/2006/relationships/image" Target="../media/image547.jpeg"/><Relationship Id="rId1440" Type="http://schemas.openxmlformats.org/officeDocument/2006/relationships/hyperlink" Target="https://www.youtube.com/watch?v=hjrbb94z2WI" TargetMode="External"/><Relationship Id="rId242" Type="http://schemas.openxmlformats.org/officeDocument/2006/relationships/image" Target="../media/image119.jpeg"/><Relationship Id="rId894" Type="http://schemas.openxmlformats.org/officeDocument/2006/relationships/hyperlink" Target="https://www.youtube.com/watch?v=DAZfqZOD3Dc" TargetMode="External"/><Relationship Id="rId1177" Type="http://schemas.openxmlformats.org/officeDocument/2006/relationships/image" Target="../media/image519.jpeg"/><Relationship Id="rId1300" Type="http://schemas.openxmlformats.org/officeDocument/2006/relationships/hyperlink" Target="https://www.youtube.com/watch?v=njXHQ5ajKLg" TargetMode="External"/><Relationship Id="rId37" Type="http://schemas.openxmlformats.org/officeDocument/2006/relationships/hyperlink" Target="https://www.youtube.com/watch?v=HNVvQij4r4E" TargetMode="External"/><Relationship Id="rId102" Type="http://schemas.openxmlformats.org/officeDocument/2006/relationships/image" Target="../media/image51.jpeg"/><Relationship Id="rId547" Type="http://schemas.openxmlformats.org/officeDocument/2006/relationships/hyperlink" Target="https://www.youtube.com/watch?v=8lhw1gmxne0" TargetMode="External"/><Relationship Id="rId754" Type="http://schemas.openxmlformats.org/officeDocument/2006/relationships/hyperlink" Target="https://www.youtube.com/watch?v=DltKfvtXtEg" TargetMode="External"/><Relationship Id="rId961" Type="http://schemas.openxmlformats.org/officeDocument/2006/relationships/image" Target="../media/image426.jpeg"/><Relationship Id="rId1384" Type="http://schemas.openxmlformats.org/officeDocument/2006/relationships/image" Target="../media/image606.jpeg"/><Relationship Id="rId90" Type="http://schemas.openxmlformats.org/officeDocument/2006/relationships/image" Target="../media/image45.jpeg"/><Relationship Id="rId186" Type="http://schemas.openxmlformats.org/officeDocument/2006/relationships/image" Target="../media/image93.jpeg"/><Relationship Id="rId393" Type="http://schemas.openxmlformats.org/officeDocument/2006/relationships/hyperlink" Target="https://www.youtube.com/watch?v=AR53mQ_hGoI" TargetMode="External"/><Relationship Id="rId407" Type="http://schemas.openxmlformats.org/officeDocument/2006/relationships/hyperlink" Target="https://www.youtube.com/watch?v=oHdP5WsVamE" TargetMode="External"/><Relationship Id="rId614" Type="http://schemas.openxmlformats.org/officeDocument/2006/relationships/image" Target="../media/image275.jpeg"/><Relationship Id="rId821" Type="http://schemas.openxmlformats.org/officeDocument/2006/relationships/image" Target="../media/image366.jpeg"/><Relationship Id="rId1037" Type="http://schemas.openxmlformats.org/officeDocument/2006/relationships/image" Target="../media/image464.jpeg"/><Relationship Id="rId1244" Type="http://schemas.openxmlformats.org/officeDocument/2006/relationships/hyperlink" Target="https://www.youtube.com/watch?v=P13kVHP4W0A" TargetMode="External"/><Relationship Id="rId1451" Type="http://schemas.openxmlformats.org/officeDocument/2006/relationships/image" Target="../media/image635.jpeg"/><Relationship Id="rId253" Type="http://schemas.openxmlformats.org/officeDocument/2006/relationships/hyperlink" Target="https://www.youtube.com/watch?v=nNcFquUuKww" TargetMode="External"/><Relationship Id="rId460" Type="http://schemas.openxmlformats.org/officeDocument/2006/relationships/image" Target="../media/image215.jpeg"/><Relationship Id="rId698" Type="http://schemas.openxmlformats.org/officeDocument/2006/relationships/image" Target="../media/image311.jpeg"/><Relationship Id="rId919" Type="http://schemas.openxmlformats.org/officeDocument/2006/relationships/image" Target="../media/image410.jpeg"/><Relationship Id="rId1090" Type="http://schemas.openxmlformats.org/officeDocument/2006/relationships/hyperlink" Target="https://www.youtube.com/watch?v=-9iebN1Rp3g" TargetMode="External"/><Relationship Id="rId1104" Type="http://schemas.openxmlformats.org/officeDocument/2006/relationships/hyperlink" Target="https://www.youtube.com/watch?v=57Uw6e3_yyM" TargetMode="External"/><Relationship Id="rId1311" Type="http://schemas.openxmlformats.org/officeDocument/2006/relationships/image" Target="../media/image581.jpeg"/><Relationship Id="rId48" Type="http://schemas.openxmlformats.org/officeDocument/2006/relationships/image" Target="../media/image24.jpeg"/><Relationship Id="rId113" Type="http://schemas.openxmlformats.org/officeDocument/2006/relationships/hyperlink" Target="https://www.youtube.com/watch?v=CmVQuiT0OTw" TargetMode="External"/><Relationship Id="rId320" Type="http://schemas.openxmlformats.org/officeDocument/2006/relationships/image" Target="../media/image147.jpeg"/><Relationship Id="rId558" Type="http://schemas.openxmlformats.org/officeDocument/2006/relationships/image" Target="../media/image253.jpeg"/><Relationship Id="rId765" Type="http://schemas.openxmlformats.org/officeDocument/2006/relationships/image" Target="../media/image342.jpeg"/><Relationship Id="rId972" Type="http://schemas.openxmlformats.org/officeDocument/2006/relationships/hyperlink" Target="https://www.youtube.com/watch?v=OOpjH8iinaA" TargetMode="External"/><Relationship Id="rId1188" Type="http://schemas.openxmlformats.org/officeDocument/2006/relationships/hyperlink" Target="https://www.youtube.com/watch?v=no_4kFroldQ" TargetMode="External"/><Relationship Id="rId1395" Type="http://schemas.openxmlformats.org/officeDocument/2006/relationships/hyperlink" Target="https://www.youtube.com/watch?v=ezGT1s7icnE" TargetMode="External"/><Relationship Id="rId1409" Type="http://schemas.openxmlformats.org/officeDocument/2006/relationships/hyperlink" Target="https://www.youtube.com/watch?v=6KXT19MvjZ4" TargetMode="External"/><Relationship Id="rId197" Type="http://schemas.openxmlformats.org/officeDocument/2006/relationships/hyperlink" Target="https://www.youtube.com/watch?v=rPoet-y4a5U" TargetMode="External"/><Relationship Id="rId418" Type="http://schemas.openxmlformats.org/officeDocument/2006/relationships/image" Target="../media/image194.jpeg"/><Relationship Id="rId625" Type="http://schemas.openxmlformats.org/officeDocument/2006/relationships/hyperlink" Target="https://www.youtube.com/watch?v=FoRUByMrf1g" TargetMode="External"/><Relationship Id="rId832" Type="http://schemas.openxmlformats.org/officeDocument/2006/relationships/hyperlink" Target="https://www.youtube.com/watch?v=QXqjmIIhIrY" TargetMode="External"/><Relationship Id="rId1048" Type="http://schemas.openxmlformats.org/officeDocument/2006/relationships/hyperlink" Target="https://www.youtube.com/watch?v=qMryd4gurQk" TargetMode="External"/><Relationship Id="rId1255" Type="http://schemas.openxmlformats.org/officeDocument/2006/relationships/image" Target="../media/image558.jpeg"/><Relationship Id="rId1462" Type="http://schemas.openxmlformats.org/officeDocument/2006/relationships/hyperlink" Target="https://www.youtube.com/watch?v=SukisKJve7o" TargetMode="External"/><Relationship Id="rId264" Type="http://schemas.openxmlformats.org/officeDocument/2006/relationships/hyperlink" Target="https://www.youtube.com/watch?v=u16jxs_NM2c" TargetMode="External"/><Relationship Id="rId471" Type="http://schemas.openxmlformats.org/officeDocument/2006/relationships/hyperlink" Target="https://www.youtube.com/watch?v=dKC3j3HFxoI" TargetMode="External"/><Relationship Id="rId1115" Type="http://schemas.openxmlformats.org/officeDocument/2006/relationships/hyperlink" Target="https://www.youtube.com/watch?v=BwXQpkzx_WQ" TargetMode="External"/><Relationship Id="rId1322" Type="http://schemas.openxmlformats.org/officeDocument/2006/relationships/hyperlink" Target="https://www.youtube.com/watch?v=xswUGZOVdc4" TargetMode="External"/><Relationship Id="rId59" Type="http://schemas.openxmlformats.org/officeDocument/2006/relationships/hyperlink" Target="https://www.youtube.com/watch?v=XfC9fuqIrnA" TargetMode="External"/><Relationship Id="rId124" Type="http://schemas.openxmlformats.org/officeDocument/2006/relationships/image" Target="../media/image62.jpeg"/><Relationship Id="rId569" Type="http://schemas.openxmlformats.org/officeDocument/2006/relationships/hyperlink" Target="https://www.youtube.com/watch?v=SmFivBAWAgs" TargetMode="External"/><Relationship Id="rId776" Type="http://schemas.openxmlformats.org/officeDocument/2006/relationships/hyperlink" Target="https://www.youtube.com/watch?v=1InBj1-VZl8" TargetMode="External"/><Relationship Id="rId983" Type="http://schemas.openxmlformats.org/officeDocument/2006/relationships/image" Target="../media/image437.jpeg"/><Relationship Id="rId1199" Type="http://schemas.openxmlformats.org/officeDocument/2006/relationships/image" Target="../media/image530.jpeg"/><Relationship Id="rId331" Type="http://schemas.openxmlformats.org/officeDocument/2006/relationships/hyperlink" Target="https://www.youtube.com/watch?v=b0RgkTe3qGM" TargetMode="External"/><Relationship Id="rId429" Type="http://schemas.openxmlformats.org/officeDocument/2006/relationships/hyperlink" Target="https://www.youtube.com/watch?v=fe_Ofjozmjs" TargetMode="External"/><Relationship Id="rId636" Type="http://schemas.openxmlformats.org/officeDocument/2006/relationships/image" Target="../media/image286.jpeg"/><Relationship Id="rId1059" Type="http://schemas.openxmlformats.org/officeDocument/2006/relationships/image" Target="../media/image475.jpeg"/><Relationship Id="rId1266" Type="http://schemas.openxmlformats.org/officeDocument/2006/relationships/hyperlink" Target="https://www.youtube.com/watch?v=bHwZ6ufJZXw" TargetMode="External"/><Relationship Id="rId1473" Type="http://schemas.openxmlformats.org/officeDocument/2006/relationships/hyperlink" Target="https://www.youtube.com/watch?v=mjWU9l1mWsU" TargetMode="External"/><Relationship Id="rId843" Type="http://schemas.openxmlformats.org/officeDocument/2006/relationships/hyperlink" Target="https://www.youtube.com/watch?v=d-9Q_sqbDHk" TargetMode="External"/><Relationship Id="rId1126" Type="http://schemas.openxmlformats.org/officeDocument/2006/relationships/hyperlink" Target="https://www.youtube.com/watch?v=oM6STRCbtbs" TargetMode="External"/><Relationship Id="rId275" Type="http://schemas.openxmlformats.org/officeDocument/2006/relationships/hyperlink" Target="https://www.youtube.com/watch?v=hupH1zvf-8k" TargetMode="External"/><Relationship Id="rId482" Type="http://schemas.openxmlformats.org/officeDocument/2006/relationships/hyperlink" Target="https://www.youtube.com/watch?v=liLMxqCpzuI" TargetMode="External"/><Relationship Id="rId703" Type="http://schemas.openxmlformats.org/officeDocument/2006/relationships/hyperlink" Target="https://www.youtube.com/watch?v=NUTtUP_1jns" TargetMode="External"/><Relationship Id="rId910" Type="http://schemas.openxmlformats.org/officeDocument/2006/relationships/hyperlink" Target="https://www.youtube.com/watch?v=e-lo3Qq2Ydc" TargetMode="External"/><Relationship Id="rId1333" Type="http://schemas.openxmlformats.org/officeDocument/2006/relationships/image" Target="../media/image586.jpeg"/><Relationship Id="rId135" Type="http://schemas.openxmlformats.org/officeDocument/2006/relationships/hyperlink" Target="https://www.youtube.com/watch?v=UgWTQ03HgBA" TargetMode="External"/><Relationship Id="rId342" Type="http://schemas.openxmlformats.org/officeDocument/2006/relationships/image" Target="../media/image158.jpeg"/><Relationship Id="rId787" Type="http://schemas.openxmlformats.org/officeDocument/2006/relationships/image" Target="../media/image353.jpeg"/><Relationship Id="rId994" Type="http://schemas.openxmlformats.org/officeDocument/2006/relationships/hyperlink" Target="https://www.youtube.com/watch?v=g7SvHaSzz9A" TargetMode="External"/><Relationship Id="rId1400" Type="http://schemas.openxmlformats.org/officeDocument/2006/relationships/image" Target="../media/image614.jpeg"/><Relationship Id="rId202" Type="http://schemas.openxmlformats.org/officeDocument/2006/relationships/image" Target="../media/image101.jpeg"/><Relationship Id="rId647" Type="http://schemas.openxmlformats.org/officeDocument/2006/relationships/hyperlink" Target="https://www.youtube.com/watch?v=o4k4gVNb96k" TargetMode="External"/><Relationship Id="rId854" Type="http://schemas.openxmlformats.org/officeDocument/2006/relationships/hyperlink" Target="https://www.youtube.com/watch?v=5uJuGG-OjLI" TargetMode="External"/><Relationship Id="rId1277" Type="http://schemas.openxmlformats.org/officeDocument/2006/relationships/image" Target="../media/image564.jpeg"/><Relationship Id="rId1484" Type="http://schemas.openxmlformats.org/officeDocument/2006/relationships/image" Target="../media/image648.jpeg"/><Relationship Id="rId286" Type="http://schemas.openxmlformats.org/officeDocument/2006/relationships/image" Target="../media/image135.jpeg"/><Relationship Id="rId493" Type="http://schemas.openxmlformats.org/officeDocument/2006/relationships/hyperlink" Target="https://www.youtube.com/watch?v=jlQz1KckSNA" TargetMode="External"/><Relationship Id="rId507" Type="http://schemas.openxmlformats.org/officeDocument/2006/relationships/hyperlink" Target="https://www.youtube.com/watch?v=bILGsMrwF40" TargetMode="External"/><Relationship Id="rId714" Type="http://schemas.openxmlformats.org/officeDocument/2006/relationships/image" Target="../media/image319.jpeg"/><Relationship Id="rId921" Type="http://schemas.openxmlformats.org/officeDocument/2006/relationships/image" Target="../media/image411.jpeg"/><Relationship Id="rId1137" Type="http://schemas.openxmlformats.org/officeDocument/2006/relationships/image" Target="../media/image504.jpeg"/><Relationship Id="rId1344" Type="http://schemas.openxmlformats.org/officeDocument/2006/relationships/hyperlink" Target="https://www.youtube.com/watch?v=mlu9GeNiwuM" TargetMode="External"/><Relationship Id="rId50" Type="http://schemas.openxmlformats.org/officeDocument/2006/relationships/image" Target="../media/image25.jpeg"/><Relationship Id="rId146" Type="http://schemas.openxmlformats.org/officeDocument/2006/relationships/image" Target="../media/image73.jpeg"/><Relationship Id="rId353" Type="http://schemas.openxmlformats.org/officeDocument/2006/relationships/hyperlink" Target="https://www.youtube.com/watch?v=4DZCmgq0Bo4" TargetMode="External"/><Relationship Id="rId560" Type="http://schemas.openxmlformats.org/officeDocument/2006/relationships/image" Target="../media/image254.jpeg"/><Relationship Id="rId798" Type="http://schemas.openxmlformats.org/officeDocument/2006/relationships/hyperlink" Target="https://www.youtube.com/watch?v=jb7GigxSa30" TargetMode="External"/><Relationship Id="rId1190" Type="http://schemas.openxmlformats.org/officeDocument/2006/relationships/hyperlink" Target="https://www.youtube.com/watch?v=ZW9R53MQ8lw" TargetMode="External"/><Relationship Id="rId1204" Type="http://schemas.openxmlformats.org/officeDocument/2006/relationships/hyperlink" Target="https://www.youtube.com/watch?v=Cy5jH2Mdl0Q" TargetMode="External"/><Relationship Id="rId1411" Type="http://schemas.openxmlformats.org/officeDocument/2006/relationships/hyperlink" Target="https://www.youtube.com/watch?v=fs8zCOeKFss" TargetMode="External"/><Relationship Id="rId213" Type="http://schemas.openxmlformats.org/officeDocument/2006/relationships/hyperlink" Target="https://www.youtube.com/watch?v=3eaEQ2CgKuc" TargetMode="External"/><Relationship Id="rId420" Type="http://schemas.openxmlformats.org/officeDocument/2006/relationships/image" Target="../media/image195.jpeg"/><Relationship Id="rId658" Type="http://schemas.openxmlformats.org/officeDocument/2006/relationships/image" Target="../media/image297.jpeg"/><Relationship Id="rId865" Type="http://schemas.openxmlformats.org/officeDocument/2006/relationships/image" Target="../media/image383.jpeg"/><Relationship Id="rId1050" Type="http://schemas.openxmlformats.org/officeDocument/2006/relationships/hyperlink" Target="https://www.youtube.com/watch?v=3_fH-bNB5NE" TargetMode="External"/><Relationship Id="rId1288" Type="http://schemas.openxmlformats.org/officeDocument/2006/relationships/hyperlink" Target="https://www.youtube.com/watch?v=Qc4eNVswmDk" TargetMode="External"/><Relationship Id="rId1495" Type="http://schemas.openxmlformats.org/officeDocument/2006/relationships/hyperlink" Target="https://www.youtube.com/watch?v=l6H7-GKCDBQ" TargetMode="External"/><Relationship Id="rId297" Type="http://schemas.openxmlformats.org/officeDocument/2006/relationships/hyperlink" Target="https://www.youtube.com/watch?v=sdMNgGD9G_M" TargetMode="External"/><Relationship Id="rId518" Type="http://schemas.openxmlformats.org/officeDocument/2006/relationships/image" Target="../media/image238.jpeg"/><Relationship Id="rId725" Type="http://schemas.openxmlformats.org/officeDocument/2006/relationships/image" Target="../media/image324.jpeg"/><Relationship Id="rId932" Type="http://schemas.openxmlformats.org/officeDocument/2006/relationships/hyperlink" Target="https://www.youtube.com/watch?v=iuqUe9pdTc0" TargetMode="External"/><Relationship Id="rId1148" Type="http://schemas.openxmlformats.org/officeDocument/2006/relationships/hyperlink" Target="https://www.youtube.com/watch?v=Kgowgm1KeZ4" TargetMode="External"/><Relationship Id="rId1355" Type="http://schemas.openxmlformats.org/officeDocument/2006/relationships/hyperlink" Target="https://www.youtube.com/watch?v=pDLW0NC49Dg" TargetMode="External"/><Relationship Id="rId157" Type="http://schemas.openxmlformats.org/officeDocument/2006/relationships/hyperlink" Target="https://www.youtube.com/watch?v=cB3O2OTCUTM" TargetMode="External"/><Relationship Id="rId364" Type="http://schemas.openxmlformats.org/officeDocument/2006/relationships/image" Target="../media/image167.jpeg"/><Relationship Id="rId1008" Type="http://schemas.openxmlformats.org/officeDocument/2006/relationships/hyperlink" Target="https://www.youtube.com/watch?v=nTmtw3bH41g" TargetMode="External"/><Relationship Id="rId1215" Type="http://schemas.openxmlformats.org/officeDocument/2006/relationships/image" Target="../media/image538.jpeg"/><Relationship Id="rId1422" Type="http://schemas.openxmlformats.org/officeDocument/2006/relationships/hyperlink" Target="https://www.youtube.com/watch?v=ChTnwpkCMhg" TargetMode="External"/><Relationship Id="rId61" Type="http://schemas.openxmlformats.org/officeDocument/2006/relationships/hyperlink" Target="https://www.youtube.com/watch?v=BxVOOGeOuq0" TargetMode="External"/><Relationship Id="rId571" Type="http://schemas.openxmlformats.org/officeDocument/2006/relationships/hyperlink" Target="https://www.youtube.com/watch?v=fIPyc5y8JWA" TargetMode="External"/><Relationship Id="rId669" Type="http://schemas.openxmlformats.org/officeDocument/2006/relationships/hyperlink" Target="https://www.youtube.com/watch?v=VpJVKQS6sps" TargetMode="External"/><Relationship Id="rId876" Type="http://schemas.openxmlformats.org/officeDocument/2006/relationships/hyperlink" Target="https://www.youtube.com/watch?v=aP75eMwgE_4" TargetMode="External"/><Relationship Id="rId1299" Type="http://schemas.openxmlformats.org/officeDocument/2006/relationships/image" Target="../media/image575.jpeg"/><Relationship Id="rId19" Type="http://schemas.openxmlformats.org/officeDocument/2006/relationships/hyperlink" Target="https://www.youtube.com/watch?v=Qy0XLnt1fy0" TargetMode="External"/><Relationship Id="rId224" Type="http://schemas.openxmlformats.org/officeDocument/2006/relationships/image" Target="../media/image110.jpeg"/><Relationship Id="rId431" Type="http://schemas.openxmlformats.org/officeDocument/2006/relationships/hyperlink" Target="https://www.youtube.com/watch?v=sEeNj6ByWBI" TargetMode="External"/><Relationship Id="rId529" Type="http://schemas.openxmlformats.org/officeDocument/2006/relationships/hyperlink" Target="https://www.youtube.com/watch?v=fbyOo_X4sBY" TargetMode="External"/><Relationship Id="rId736" Type="http://schemas.openxmlformats.org/officeDocument/2006/relationships/hyperlink" Target="https://www.youtube.com/watch?v=H7oxOARW0gs" TargetMode="External"/><Relationship Id="rId1061" Type="http://schemas.openxmlformats.org/officeDocument/2006/relationships/hyperlink" Target="https://www.youtube.com/watch?v=ulQWJH2e4PM" TargetMode="External"/><Relationship Id="rId1159" Type="http://schemas.openxmlformats.org/officeDocument/2006/relationships/hyperlink" Target="https://www.youtube.com/watch?v=EwbGwhJaTLY" TargetMode="External"/><Relationship Id="rId1366" Type="http://schemas.openxmlformats.org/officeDocument/2006/relationships/hyperlink" Target="https://www.youtube.com/watch?v=Ey24zdSY84A" TargetMode="External"/><Relationship Id="rId168" Type="http://schemas.openxmlformats.org/officeDocument/2006/relationships/image" Target="../media/image84.jpeg"/><Relationship Id="rId943" Type="http://schemas.openxmlformats.org/officeDocument/2006/relationships/image" Target="../media/image422.jpeg"/><Relationship Id="rId1019" Type="http://schemas.openxmlformats.org/officeDocument/2006/relationships/image" Target="../media/image455.jpeg"/><Relationship Id="rId72" Type="http://schemas.openxmlformats.org/officeDocument/2006/relationships/image" Target="../media/image36.jpeg"/><Relationship Id="rId375" Type="http://schemas.openxmlformats.org/officeDocument/2006/relationships/hyperlink" Target="https://www.youtube.com/watch?v=yFREIOHjXuk" TargetMode="External"/><Relationship Id="rId582" Type="http://schemas.openxmlformats.org/officeDocument/2006/relationships/hyperlink" Target="https://www.youtube.com/watch?v=9DjZFDg2uXI" TargetMode="External"/><Relationship Id="rId803" Type="http://schemas.openxmlformats.org/officeDocument/2006/relationships/image" Target="../media/image357.jpeg"/><Relationship Id="rId1226" Type="http://schemas.openxmlformats.org/officeDocument/2006/relationships/hyperlink" Target="https://www.youtube.com/watch?v=7cEgL5X-e1E" TargetMode="External"/><Relationship Id="rId1433" Type="http://schemas.openxmlformats.org/officeDocument/2006/relationships/image" Target="../media/image626.jpeg"/><Relationship Id="rId3" Type="http://schemas.openxmlformats.org/officeDocument/2006/relationships/hyperlink" Target="https://www.youtube.com/watch?v=93_vxt3GDHA" TargetMode="External"/><Relationship Id="rId235" Type="http://schemas.openxmlformats.org/officeDocument/2006/relationships/hyperlink" Target="https://www.youtube.com/watch?v=WQRKRKmUjls" TargetMode="External"/><Relationship Id="rId442" Type="http://schemas.openxmlformats.org/officeDocument/2006/relationships/image" Target="../media/image206.jpeg"/><Relationship Id="rId887" Type="http://schemas.openxmlformats.org/officeDocument/2006/relationships/image" Target="../media/image394.jpeg"/><Relationship Id="rId1072" Type="http://schemas.openxmlformats.org/officeDocument/2006/relationships/hyperlink" Target="https://www.youtube.com/watch?v=nWRT_wgtDn0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3</xdr:col>
      <xdr:colOff>171450</xdr:colOff>
      <xdr:row>3</xdr:row>
      <xdr:rowOff>733425</xdr:rowOff>
    </xdr:to>
    <xdr:pic>
      <xdr:nvPicPr>
        <xdr:cNvPr id="2" name="img" descr="https://i.ytimg.com/vi/9aF65t9Qkjg/hqdefault.jpg?sqp=-oaymwEXCPYBEIoBSFryq4qpAwkIARUAAIhCGAE=&amp;rs=AOn4CLBtmB8sWkK5VQBBB3N_lb-Cg4Om3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5610502-8F4F-4556-BE08-2F77DF5070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3</xdr:col>
      <xdr:colOff>171450</xdr:colOff>
      <xdr:row>7</xdr:row>
      <xdr:rowOff>733425</xdr:rowOff>
    </xdr:to>
    <xdr:pic>
      <xdr:nvPicPr>
        <xdr:cNvPr id="3" name="img" descr="https://i.ytimg.com/vi/93_vxt3GDHA/hqdefault.jpg?sqp=-oaymwEXCPYBEIoBSFryq4qpAwkIARUAAIhCGAE=&amp;rs=AOn4CLDhkFXo-Qp3w5fnT20m397GL8rwc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CD7B39B7-26CE-4C49-99D3-2E76BC9E4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05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3</xdr:col>
      <xdr:colOff>171450</xdr:colOff>
      <xdr:row>11</xdr:row>
      <xdr:rowOff>733425</xdr:rowOff>
    </xdr:to>
    <xdr:pic>
      <xdr:nvPicPr>
        <xdr:cNvPr id="4" name="img" descr="https://i.ytimg.com/vi/e4vGZo9REBA/hqdefault.jpg?sqp=-oaymwEXCPYBEIoBSFryq4qpAwkIARUAAIhCGAE=&amp;rs=AOn4CLDp2n7Fzvw41eiuxXdP1EkP_vnB9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2C2A65AD-16A2-418C-8CD6-72DB4FBE6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3</xdr:col>
      <xdr:colOff>171450</xdr:colOff>
      <xdr:row>15</xdr:row>
      <xdr:rowOff>733425</xdr:rowOff>
    </xdr:to>
    <xdr:pic>
      <xdr:nvPicPr>
        <xdr:cNvPr id="5" name="img" descr="https://i.ytimg.com/vi/pZWZb6E9HqE/hqdefault.jpg?sqp=-oaymwEXCPYBEIoBSFryq4qpAwkIARUAAIhCGAE=&amp;rs=AOn4CLC21kQB3Ixm8ahcsTZ-SW8sFD0MDA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995FCDC1-EE14-4232-865C-58E1DC6A9B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53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3</xdr:col>
      <xdr:colOff>171450</xdr:colOff>
      <xdr:row>19</xdr:row>
      <xdr:rowOff>733425</xdr:rowOff>
    </xdr:to>
    <xdr:pic>
      <xdr:nvPicPr>
        <xdr:cNvPr id="6" name="img" descr="https://i.ytimg.com/vi/O5uVCgb4o_Q/hqdefault.jpg?sqp=-oaymwEXCPYBEIoBSFryq4qpAwkIARUAAIhCGAE=&amp;rs=AOn4CLD80jjs2ICBrpHWSpxj8-HBMl4-QQ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E7080937-98DC-4229-9BB1-5E27CD1875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77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3</xdr:col>
      <xdr:colOff>171450</xdr:colOff>
      <xdr:row>23</xdr:row>
      <xdr:rowOff>733425</xdr:rowOff>
    </xdr:to>
    <xdr:pic>
      <xdr:nvPicPr>
        <xdr:cNvPr id="7" name="img" descr="https://i.ytimg.com/vi/XtbsoWA9DZY/hqdefault.jpg?sqp=-oaymwEXCPYBEIoBSFryq4qpAwkIARUAAIhCGAE=&amp;rs=AOn4CLBLrqfdkKRxl7f0zlHtBSQhxZVdTQ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6E0EC72F-F95E-437C-B72F-22D2793C20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19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3</xdr:col>
      <xdr:colOff>171450</xdr:colOff>
      <xdr:row>27</xdr:row>
      <xdr:rowOff>733425</xdr:rowOff>
    </xdr:to>
    <xdr:pic>
      <xdr:nvPicPr>
        <xdr:cNvPr id="8" name="img" descr="https://i.ytimg.com/vi/mjekd4noS1U/hqdefault.jpg?sqp=-oaymwEXCPYBEIoBSFryq4qpAwkIARUAAIhCGAE=&amp;rs=AOn4CLARusngB0rdoJHGIypHjjkOW1TvxQ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E552E15A-08C1-4F94-B373-8C7E0964B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8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3</xdr:col>
      <xdr:colOff>171450</xdr:colOff>
      <xdr:row>31</xdr:row>
      <xdr:rowOff>733425</xdr:rowOff>
    </xdr:to>
    <xdr:pic>
      <xdr:nvPicPr>
        <xdr:cNvPr id="9" name="img" descr="https://i.ytimg.com/vi/lpsxkA2cvC8/hqdefault.jpg?sqp=-oaymwEXCPYBEIoBSFryq4qpAwkIARUAAIhCGAE=&amp;rs=AOn4CLDa3fk9_A3O77BlsS-JVhTZycteaA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97374F99-8FD0-452E-9862-D472637AB2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71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3</xdr:col>
      <xdr:colOff>171450</xdr:colOff>
      <xdr:row>35</xdr:row>
      <xdr:rowOff>733425</xdr:rowOff>
    </xdr:to>
    <xdr:pic>
      <xdr:nvPicPr>
        <xdr:cNvPr id="10" name="img" descr="https://i.ytimg.com/vi/gJTlhZX4Hkc/hqdefault.jpg?sqp=-oaymwEXCPYBEIoBSFryq4qpAwkIARUAAIhCGAE=&amp;rs=AOn4CLB1pfXxY99JO61xzKUMmR-jREH9OA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91459071-218C-4105-8FCC-22C293108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81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3</xdr:col>
      <xdr:colOff>171450</xdr:colOff>
      <xdr:row>39</xdr:row>
      <xdr:rowOff>733425</xdr:rowOff>
    </xdr:to>
    <xdr:pic>
      <xdr:nvPicPr>
        <xdr:cNvPr id="11" name="img" descr="https://i.ytimg.com/vi/Qy0XLnt1fy0/hqdefault.jpg?sqp=-oaymwEXCPYBEIoBSFryq4qpAwkIARUAAIhCGAE=&amp;rs=AOn4CLDV95sAZMyxq1n-LkOYhBMorXsN5w">
          <a:hlinkClick xmlns:r="http://schemas.openxmlformats.org/officeDocument/2006/relationships" r:id="rId19"/>
          <a:extLst>
            <a:ext uri="{FF2B5EF4-FFF2-40B4-BE49-F238E27FC236}">
              <a16:creationId xmlns:a16="http://schemas.microsoft.com/office/drawing/2014/main" id="{1FAA91C6-D00B-488D-A644-9BF2255449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95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3</xdr:col>
      <xdr:colOff>171450</xdr:colOff>
      <xdr:row>43</xdr:row>
      <xdr:rowOff>733425</xdr:rowOff>
    </xdr:to>
    <xdr:pic>
      <xdr:nvPicPr>
        <xdr:cNvPr id="12" name="img" descr="https://i.ytimg.com/vi/kGAAAD87QHU/hqdefault.jpg?sqp=-oaymwEXCPYBEIoBSFryq4qpAwkIARUAAIhCGAE=&amp;rs=AOn4CLDZPJ90MeSfEUT9GMA2mux8UKCkkQ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1B3563B5-F119-48EB-B3BA-2517320713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05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3</xdr:col>
      <xdr:colOff>171450</xdr:colOff>
      <xdr:row>47</xdr:row>
      <xdr:rowOff>733425</xdr:rowOff>
    </xdr:to>
    <xdr:pic>
      <xdr:nvPicPr>
        <xdr:cNvPr id="13" name="img" descr="https://i.ytimg.com/vi/MAbYineBfRE/hqdefault.jpg?sqp=-oaymwEXCPYBEIoBSFryq4qpAwkIARUAAIhCGAE=&amp;rs=AOn4CLCNSS6GI5REhCEXz--UL9b8jz3jOw">
          <a:hlinkClick xmlns:r="http://schemas.openxmlformats.org/officeDocument/2006/relationships" r:id="rId23"/>
          <a:extLst>
            <a:ext uri="{FF2B5EF4-FFF2-40B4-BE49-F238E27FC236}">
              <a16:creationId xmlns:a16="http://schemas.microsoft.com/office/drawing/2014/main" id="{C6C0FBFC-2F1B-46DD-9DB9-59E4E32B42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76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3</xdr:col>
      <xdr:colOff>171450</xdr:colOff>
      <xdr:row>51</xdr:row>
      <xdr:rowOff>733425</xdr:rowOff>
    </xdr:to>
    <xdr:pic>
      <xdr:nvPicPr>
        <xdr:cNvPr id="14" name="img" descr="https://i.ytimg.com/vi/CYeL5_bG1ZE/hqdefault.jpg?sqp=-oaymwEXCPYBEIoBSFryq4qpAwkIARUAAIhCGAE=&amp;rs=AOn4CLDbbZL1C8AcPekEW5W-7zymkNKRNQ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5AAA8CF2-5643-4B6A-8434-B6EB2BD52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9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3</xdr:col>
      <xdr:colOff>171450</xdr:colOff>
      <xdr:row>55</xdr:row>
      <xdr:rowOff>733425</xdr:rowOff>
    </xdr:to>
    <xdr:pic>
      <xdr:nvPicPr>
        <xdr:cNvPr id="15" name="img" descr="https://i.ytimg.com/vi/VbBQa7cMmrI/hqdefault.jpg?sqp=-oaymwEXCPYBEIoBSFryq4qpAwkIARUAAIhCGAE=&amp;rs=AOn4CLDToeqfPUNNULkRQn5s2hXJusc9kA">
          <a:hlinkClick xmlns:r="http://schemas.openxmlformats.org/officeDocument/2006/relationships" r:id="rId27"/>
          <a:extLst>
            <a:ext uri="{FF2B5EF4-FFF2-40B4-BE49-F238E27FC236}">
              <a16:creationId xmlns:a16="http://schemas.microsoft.com/office/drawing/2014/main" id="{F13C290D-5D35-4762-AF91-9B1F843416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62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3</xdr:col>
      <xdr:colOff>171450</xdr:colOff>
      <xdr:row>59</xdr:row>
      <xdr:rowOff>733425</xdr:rowOff>
    </xdr:to>
    <xdr:pic>
      <xdr:nvPicPr>
        <xdr:cNvPr id="16" name="img" descr="https://i.ytimg.com/vi/gNPquC9iG_Q/hqdefault.jpg?sqp=-oaymwEXCPYBEIoBSFryq4qpAwkIARUAAIhCGAE=&amp;rs=AOn4CLDmaIbbViqq_GeNxv0zWCmfOIxn3g">
          <a:hlinkClick xmlns:r="http://schemas.openxmlformats.org/officeDocument/2006/relationships" r:id="rId29"/>
          <a:extLst>
            <a:ext uri="{FF2B5EF4-FFF2-40B4-BE49-F238E27FC236}">
              <a16:creationId xmlns:a16="http://schemas.microsoft.com/office/drawing/2014/main" id="{8013B6B5-B756-4828-93ED-286D4387FD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956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3</xdr:col>
      <xdr:colOff>171450</xdr:colOff>
      <xdr:row>63</xdr:row>
      <xdr:rowOff>733425</xdr:rowOff>
    </xdr:to>
    <xdr:pic>
      <xdr:nvPicPr>
        <xdr:cNvPr id="17" name="img" descr="https://i.ytimg.com/vi/sWgV3y52un0/hqdefault.jpg?sqp=-oaymwEXCPYBEIoBSFryq4qpAwkIARUAAIhCGAE=&amp;rs=AOn4CLD4dn37wRZakmZUNN5noS0U-py6AQ">
          <a:hlinkClick xmlns:r="http://schemas.openxmlformats.org/officeDocument/2006/relationships" r:id="rId31"/>
          <a:extLst>
            <a:ext uri="{FF2B5EF4-FFF2-40B4-BE49-F238E27FC236}">
              <a16:creationId xmlns:a16="http://schemas.microsoft.com/office/drawing/2014/main" id="{F7D75676-F12F-4B46-994A-F53EF285B7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3</xdr:col>
      <xdr:colOff>171450</xdr:colOff>
      <xdr:row>67</xdr:row>
      <xdr:rowOff>733425</xdr:rowOff>
    </xdr:to>
    <xdr:pic>
      <xdr:nvPicPr>
        <xdr:cNvPr id="18" name="img" descr="https://i.ytimg.com/vi/9pUaOAphN5s/hqdefault.jpg?sqp=-oaymwEXCPYBEIoBSFryq4qpAwkIARUAAIhCGAE=&amp;rs=AOn4CLCxkd9g39LiijQewfydIx7br3PWWA">
          <a:hlinkClick xmlns:r="http://schemas.openxmlformats.org/officeDocument/2006/relationships" r:id="rId33"/>
          <a:extLst>
            <a:ext uri="{FF2B5EF4-FFF2-40B4-BE49-F238E27FC236}">
              <a16:creationId xmlns:a16="http://schemas.microsoft.com/office/drawing/2014/main" id="{133F3015-EFBB-4F14-AEFC-5F7B5810E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24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3</xdr:col>
      <xdr:colOff>171450</xdr:colOff>
      <xdr:row>71</xdr:row>
      <xdr:rowOff>733425</xdr:rowOff>
    </xdr:to>
    <xdr:pic>
      <xdr:nvPicPr>
        <xdr:cNvPr id="19" name="img" descr="https://i.ytimg.com/vi/A_H3mNLX8Xc/hqdefault.jpg?sqp=-oaymwEXCPYBEIoBSFryq4qpAwkIARUAAIhCGAE=&amp;rs=AOn4CLDC7CKTJOeUKPq0rpzZDdZ1_7H3rQ">
          <a:hlinkClick xmlns:r="http://schemas.openxmlformats.org/officeDocument/2006/relationships" r:id="rId35"/>
          <a:extLst>
            <a:ext uri="{FF2B5EF4-FFF2-40B4-BE49-F238E27FC236}">
              <a16:creationId xmlns:a16="http://schemas.microsoft.com/office/drawing/2014/main" id="{238FA448-ED2C-4DA8-BCCD-1A5457955D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957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3</xdr:col>
      <xdr:colOff>171450</xdr:colOff>
      <xdr:row>75</xdr:row>
      <xdr:rowOff>733425</xdr:rowOff>
    </xdr:to>
    <xdr:pic>
      <xdr:nvPicPr>
        <xdr:cNvPr id="20" name="img" descr="https://i.ytimg.com/vi/HNVvQij4r4E/hqdefault.jpg?sqp=-oaymwEXCPYBEIoBSFryq4qpAwkIARUAAIhCGAE=&amp;rs=AOn4CLBBmIyta82XRSM1AONhprTnr6T4og">
          <a:hlinkClick xmlns:r="http://schemas.openxmlformats.org/officeDocument/2006/relationships" r:id="rId37"/>
          <a:extLst>
            <a:ext uri="{FF2B5EF4-FFF2-40B4-BE49-F238E27FC236}">
              <a16:creationId xmlns:a16="http://schemas.microsoft.com/office/drawing/2014/main" id="{9E999F79-5B2C-478D-BF66-6E9F44404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672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3</xdr:col>
      <xdr:colOff>171450</xdr:colOff>
      <xdr:row>79</xdr:row>
      <xdr:rowOff>733425</xdr:rowOff>
    </xdr:to>
    <xdr:pic>
      <xdr:nvPicPr>
        <xdr:cNvPr id="21" name="img" descr="https://i.ytimg.com/vi/_-xnZmJwkYc/hqdefault.jpg?sqp=-oaymwEXCPYBEIoBSFryq4qpAwkIARUAAIhCGAE=&amp;rs=AOn4CLDIPbJHt4Q3psdMnZ3d1muqOI7rag">
          <a:hlinkClick xmlns:r="http://schemas.openxmlformats.org/officeDocument/2006/relationships" r:id="rId39"/>
          <a:extLst>
            <a:ext uri="{FF2B5EF4-FFF2-40B4-BE49-F238E27FC236}">
              <a16:creationId xmlns:a16="http://schemas.microsoft.com/office/drawing/2014/main" id="{F95C70B9-5E6A-4234-A768-43510B1B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81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3</xdr:col>
      <xdr:colOff>171450</xdr:colOff>
      <xdr:row>83</xdr:row>
      <xdr:rowOff>733425</xdr:rowOff>
    </xdr:to>
    <xdr:pic>
      <xdr:nvPicPr>
        <xdr:cNvPr id="22" name="img" descr="https://i.ytimg.com/vi/puRWLEvIszo/hqdefault.jpg?sqp=-oaymwEXCPYBEIoBSFryq4qpAwkIARUAAIhCGAE=&amp;rs=AOn4CLDCuYyJY_ys9EQxtZSRP6t62dLV3Q">
          <a:hlinkClick xmlns:r="http://schemas.openxmlformats.org/officeDocument/2006/relationships" r:id="rId41"/>
          <a:extLst>
            <a:ext uri="{FF2B5EF4-FFF2-40B4-BE49-F238E27FC236}">
              <a16:creationId xmlns:a16="http://schemas.microsoft.com/office/drawing/2014/main" id="{8623B79A-719B-4046-8436-A57CB11F05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958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3</xdr:col>
      <xdr:colOff>171450</xdr:colOff>
      <xdr:row>87</xdr:row>
      <xdr:rowOff>733425</xdr:rowOff>
    </xdr:to>
    <xdr:pic>
      <xdr:nvPicPr>
        <xdr:cNvPr id="23" name="img" descr="https://i.ytimg.com/vi/_dxk_DhK8bo/hqdefault.jpg?sqp=-oaymwEXCPYBEIoBSFryq4qpAwkIARUAAIhCGAE=&amp;rs=AOn4CLCzQEUPiv0EhzakVw82tQ1BKNASdw">
          <a:hlinkClick xmlns:r="http://schemas.openxmlformats.org/officeDocument/2006/relationships" r:id="rId43"/>
          <a:extLst>
            <a:ext uri="{FF2B5EF4-FFF2-40B4-BE49-F238E27FC236}">
              <a16:creationId xmlns:a16="http://schemas.microsoft.com/office/drawing/2014/main" id="{DF516E6E-3462-47A4-86C7-1708D605C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48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3</xdr:col>
      <xdr:colOff>171450</xdr:colOff>
      <xdr:row>91</xdr:row>
      <xdr:rowOff>733425</xdr:rowOff>
    </xdr:to>
    <xdr:pic>
      <xdr:nvPicPr>
        <xdr:cNvPr id="24" name="img" descr="https://i.ytimg.com/vi/Md8J3P5kQg8/hqdefault.jpg?sqp=-oaymwEXCPYBEIoBSFryq4qpAwkIARUAAIhCGAE=&amp;rs=AOn4CLCv6nw9qEb9RanuhYXTj6LNer2vRA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85EEEB42-2B47-4C4A-976B-DF29764E3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435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3</xdr:col>
      <xdr:colOff>171450</xdr:colOff>
      <xdr:row>95</xdr:row>
      <xdr:rowOff>733425</xdr:rowOff>
    </xdr:to>
    <xdr:pic>
      <xdr:nvPicPr>
        <xdr:cNvPr id="25" name="img" descr="https://i.ytimg.com/vi/SUdrxzTSSXE/hqdefault.jpg?sqp=-oaymwEXCPYBEIoBSFryq4qpAwkIARUAAIhCGAE=&amp;rs=AOn4CLAtnRmkXj1ST9zkBn5fTUsJxkQENA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id="{D22CE75B-5BFE-498E-88F8-747FB7D869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57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3</xdr:col>
      <xdr:colOff>171450</xdr:colOff>
      <xdr:row>99</xdr:row>
      <xdr:rowOff>733425</xdr:rowOff>
    </xdr:to>
    <xdr:pic>
      <xdr:nvPicPr>
        <xdr:cNvPr id="26" name="img" descr="https://i.ytimg.com/vi/p4d593QWmA8/hqdefault.jpg?sqp=-oaymwEXCPYBEIoBSFryq4qpAwkIARUAAIhCGAE=&amp;rs=AOn4CLDkn__cunyEblIaXvwz2zJTy2uUuQ">
          <a:hlinkClick xmlns:r="http://schemas.openxmlformats.org/officeDocument/2006/relationships" r:id="rId49"/>
          <a:extLst>
            <a:ext uri="{FF2B5EF4-FFF2-40B4-BE49-F238E27FC236}">
              <a16:creationId xmlns:a16="http://schemas.microsoft.com/office/drawing/2014/main" id="{8D4C2560-C794-4052-AAF8-233F55CCA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91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101</xdr:row>
      <xdr:rowOff>0</xdr:rowOff>
    </xdr:from>
    <xdr:to>
      <xdr:col>3</xdr:col>
      <xdr:colOff>171450</xdr:colOff>
      <xdr:row>103</xdr:row>
      <xdr:rowOff>733425</xdr:rowOff>
    </xdr:to>
    <xdr:pic>
      <xdr:nvPicPr>
        <xdr:cNvPr id="27" name="img" descr="https://i.ytimg.com/vi/2JK7uAexvUg/hqdefault.jpg?sqp=-oaymwEXCPYBEIoBSFryq4qpAwkIARUAAIhCGAE=&amp;rs=AOn4CLAouGcyQnSXGs1l93Oo9BkX3gEbCg">
          <a:hlinkClick xmlns:r="http://schemas.openxmlformats.org/officeDocument/2006/relationships" r:id="rId51"/>
          <a:extLst>
            <a:ext uri="{FF2B5EF4-FFF2-40B4-BE49-F238E27FC236}">
              <a16:creationId xmlns:a16="http://schemas.microsoft.com/office/drawing/2014/main" id="{5FEEEF83-3739-4635-9809-B855132A5A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4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3</xdr:col>
      <xdr:colOff>171450</xdr:colOff>
      <xdr:row>107</xdr:row>
      <xdr:rowOff>733425</xdr:rowOff>
    </xdr:to>
    <xdr:pic>
      <xdr:nvPicPr>
        <xdr:cNvPr id="28" name="img" descr="https://i.ytimg.com/vi/ijQd9mqMgCc/hqdefault.jpg?sqp=-oaymwEXCPYBEIoBSFryq4qpAwkIARUAAIhCGAE=&amp;rs=AOn4CLA_4I0iXlPOqkHTcvLfrJo9fXuMjQ">
          <a:hlinkClick xmlns:r="http://schemas.openxmlformats.org/officeDocument/2006/relationships" r:id="rId53"/>
          <a:extLst>
            <a:ext uri="{FF2B5EF4-FFF2-40B4-BE49-F238E27FC236}">
              <a16:creationId xmlns:a16="http://schemas.microsoft.com/office/drawing/2014/main" id="{490AFAEB-2B2E-411E-9036-1CEE25245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2817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3</xdr:col>
      <xdr:colOff>171450</xdr:colOff>
      <xdr:row>111</xdr:row>
      <xdr:rowOff>733425</xdr:rowOff>
    </xdr:to>
    <xdr:pic>
      <xdr:nvPicPr>
        <xdr:cNvPr id="29" name="img" descr="https://i.ytimg.com/vi/WEmcHkB7VUk/hqdefault.jpg?sqp=-oaymwEXCPYBEIoBSFryq4qpAwkIARUAAIhCGAE=&amp;rs=AOn4CLB5tavLjWSiv561fNLsKtFqGbRYkA">
          <a:hlinkClick xmlns:r="http://schemas.openxmlformats.org/officeDocument/2006/relationships" r:id="rId55"/>
          <a:extLst>
            <a:ext uri="{FF2B5EF4-FFF2-40B4-BE49-F238E27FC236}">
              <a16:creationId xmlns:a16="http://schemas.microsoft.com/office/drawing/2014/main" id="{B8661803-F023-4FA0-B52D-F571AE7514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722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3</xdr:col>
      <xdr:colOff>171450</xdr:colOff>
      <xdr:row>115</xdr:row>
      <xdr:rowOff>733425</xdr:rowOff>
    </xdr:to>
    <xdr:pic>
      <xdr:nvPicPr>
        <xdr:cNvPr id="30" name="img" descr="https://i.ytimg.com/vi/JTYhqegZ0og/hqdefault.jpg?sqp=-oaymwEXCPYBEIoBSFryq4qpAwkIARUAAIhCGAE=&amp;rs=AOn4CLBY2ltayzxwO9KuShNLa_1lPtN4uQ">
          <a:hlinkClick xmlns:r="http://schemas.openxmlformats.org/officeDocument/2006/relationships" r:id="rId57"/>
          <a:extLst>
            <a:ext uri="{FF2B5EF4-FFF2-40B4-BE49-F238E27FC236}">
              <a16:creationId xmlns:a16="http://schemas.microsoft.com/office/drawing/2014/main" id="{7B679D84-2504-4690-B76E-AC10E1E5A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786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3</xdr:col>
      <xdr:colOff>171450</xdr:colOff>
      <xdr:row>119</xdr:row>
      <xdr:rowOff>733425</xdr:rowOff>
    </xdr:to>
    <xdr:pic>
      <xdr:nvPicPr>
        <xdr:cNvPr id="31" name="img" descr="https://i.ytimg.com/vi/XfC9fuqIrnA/hqdefault.jpg?sqp=-oaymwEXCPYBEIoBSFryq4qpAwkIARUAAIhCGAE=&amp;rs=AOn4CLDnb-uYyiXyKpqY0o-NbnJPGgXidA">
          <a:hlinkClick xmlns:r="http://schemas.openxmlformats.org/officeDocument/2006/relationships" r:id="rId59"/>
          <a:extLst>
            <a:ext uri="{FF2B5EF4-FFF2-40B4-BE49-F238E27FC236}">
              <a16:creationId xmlns:a16="http://schemas.microsoft.com/office/drawing/2014/main" id="{F45E0443-CFDA-4BD6-A48E-EB3B34EF3D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580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3</xdr:col>
      <xdr:colOff>171450</xdr:colOff>
      <xdr:row>123</xdr:row>
      <xdr:rowOff>733425</xdr:rowOff>
    </xdr:to>
    <xdr:pic>
      <xdr:nvPicPr>
        <xdr:cNvPr id="32" name="img" descr="https://i.ytimg.com/vi/BxVOOGeOuq0/hqdefault.jpg?sqp=-oaymwEXCPYBEIoBSFryq4qpAwkIARUAAIhCGAE=&amp;rs=AOn4CLCvSwGMqaWgpLTPdKI7YKn07ZDChQ">
          <a:hlinkClick xmlns:r="http://schemas.openxmlformats.org/officeDocument/2006/relationships" r:id="rId61"/>
          <a:extLst>
            <a:ext uri="{FF2B5EF4-FFF2-40B4-BE49-F238E27FC236}">
              <a16:creationId xmlns:a16="http://schemas.microsoft.com/office/drawing/2014/main" id="{F20A2942-F34A-4BCB-B517-CB04F195CE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253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3</xdr:col>
      <xdr:colOff>171450</xdr:colOff>
      <xdr:row>127</xdr:row>
      <xdr:rowOff>733425</xdr:rowOff>
    </xdr:to>
    <xdr:pic>
      <xdr:nvPicPr>
        <xdr:cNvPr id="33" name="img" descr="https://i.ytimg.com/vi/F4-QgH_wHZw/hqdefault.jpg?sqp=-oaymwEXCPYBEIoBSFryq4qpAwkIARUAAIhCGAE=&amp;rs=AOn4CLClHHtjRGb1WVF-uYhasE2vboXv9Q">
          <a:hlinkClick xmlns:r="http://schemas.openxmlformats.org/officeDocument/2006/relationships" r:id="rId63"/>
          <a:extLst>
            <a:ext uri="{FF2B5EF4-FFF2-40B4-BE49-F238E27FC236}">
              <a16:creationId xmlns:a16="http://schemas.microsoft.com/office/drawing/2014/main" id="{36FD3C3A-84F5-41BB-8B7B-8054AB8359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057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3</xdr:col>
      <xdr:colOff>171450</xdr:colOff>
      <xdr:row>131</xdr:row>
      <xdr:rowOff>733425</xdr:rowOff>
    </xdr:to>
    <xdr:pic>
      <xdr:nvPicPr>
        <xdr:cNvPr id="34" name="img" descr="https://i.ytimg.com/vi/G_8RwctMshw/hqdefault.jpg?sqp=-oaymwEXCPYBEIoBSFryq4qpAwkIARUAAIhCGAE=&amp;rs=AOn4CLAlmHfNjK7ZqNvaLg2N-NA5Q8HvGg">
          <a:hlinkClick xmlns:r="http://schemas.openxmlformats.org/officeDocument/2006/relationships" r:id="rId65"/>
          <a:extLst>
            <a:ext uri="{FF2B5EF4-FFF2-40B4-BE49-F238E27FC236}">
              <a16:creationId xmlns:a16="http://schemas.microsoft.com/office/drawing/2014/main" id="{FA1C383A-A78D-4F77-AA6C-6D0FEB5A9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00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3</xdr:col>
      <xdr:colOff>171450</xdr:colOff>
      <xdr:row>135</xdr:row>
      <xdr:rowOff>733425</xdr:rowOff>
    </xdr:to>
    <xdr:pic>
      <xdr:nvPicPr>
        <xdr:cNvPr id="35" name="img" descr="https://i.ytimg.com/vi/An-3oRTlCvY/hqdefault.jpg?sqp=-oaymwEXCPYBEIoBSFryq4qpAwkIARUAAIhCGAE=&amp;rs=AOn4CLDNW-YT6RaU_cMU7X9ZGl28vJ8-BQ">
          <a:hlinkClick xmlns:r="http://schemas.openxmlformats.org/officeDocument/2006/relationships" r:id="rId67"/>
          <a:extLst>
            <a:ext uri="{FF2B5EF4-FFF2-40B4-BE49-F238E27FC236}">
              <a16:creationId xmlns:a16="http://schemas.microsoft.com/office/drawing/2014/main" id="{64C59CAD-C8DD-4B25-9777-A29A9577BE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15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3</xdr:col>
      <xdr:colOff>171450</xdr:colOff>
      <xdr:row>139</xdr:row>
      <xdr:rowOff>733425</xdr:rowOff>
    </xdr:to>
    <xdr:pic>
      <xdr:nvPicPr>
        <xdr:cNvPr id="36" name="img" descr="https://i.ytimg.com/vi/ImX6YDZlOLw/hqdefault.jpg?sqp=-oaymwEXCPYBEIoBSFryq4qpAwkIARUAAIhCGAE=&amp;rs=AOn4CLB_p6iSzTh0lcZl6EKh1imgTfxp-g">
          <a:hlinkClick xmlns:r="http://schemas.openxmlformats.org/officeDocument/2006/relationships" r:id="rId69"/>
          <a:extLst>
            <a:ext uri="{FF2B5EF4-FFF2-40B4-BE49-F238E27FC236}">
              <a16:creationId xmlns:a16="http://schemas.microsoft.com/office/drawing/2014/main" id="{CDC06FD9-CAF5-4AD8-A518-35BC8B39C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1867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3</xdr:col>
      <xdr:colOff>171450</xdr:colOff>
      <xdr:row>143</xdr:row>
      <xdr:rowOff>733425</xdr:rowOff>
    </xdr:to>
    <xdr:pic>
      <xdr:nvPicPr>
        <xdr:cNvPr id="37" name="img" descr="https://i.ytimg.com/vi/_16_fWrQYMg/hqdefault.jpg?sqp=-oaymwEXCPYBEIoBSFryq4qpAwkIARUAAIhCGAE=&amp;rs=AOn4CLC01Vrdhe1ms4JYhClNZtZ8jrNjCg">
          <a:hlinkClick xmlns:r="http://schemas.openxmlformats.org/officeDocument/2006/relationships" r:id="rId71"/>
          <a:extLst>
            <a:ext uri="{FF2B5EF4-FFF2-40B4-BE49-F238E27FC236}">
              <a16:creationId xmlns:a16="http://schemas.microsoft.com/office/drawing/2014/main" id="{512ABD90-E68C-4474-A201-D3C69D70D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20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3</xdr:col>
      <xdr:colOff>171450</xdr:colOff>
      <xdr:row>147</xdr:row>
      <xdr:rowOff>733425</xdr:rowOff>
    </xdr:to>
    <xdr:pic>
      <xdr:nvPicPr>
        <xdr:cNvPr id="38" name="img" descr="https://i.ytimg.com/vi/TIuhO3ng3hU/hqdefault.jpg?sqp=-oaymwEXCPYBEIoBSFryq4qpAwkIARUAAIhCGAE=&amp;rs=AOn4CLBg6phBqLN7LaSzLnhW3JXNFyNy1w">
          <a:hlinkClick xmlns:r="http://schemas.openxmlformats.org/officeDocument/2006/relationships" r:id="rId73"/>
          <a:extLst>
            <a:ext uri="{FF2B5EF4-FFF2-40B4-BE49-F238E27FC236}">
              <a16:creationId xmlns:a16="http://schemas.microsoft.com/office/drawing/2014/main" id="{9539B33F-F832-4D71-B5D9-BCC59C0A8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34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150</xdr:row>
      <xdr:rowOff>0</xdr:rowOff>
    </xdr:from>
    <xdr:to>
      <xdr:col>3</xdr:col>
      <xdr:colOff>171450</xdr:colOff>
      <xdr:row>152</xdr:row>
      <xdr:rowOff>733425</xdr:rowOff>
    </xdr:to>
    <xdr:pic>
      <xdr:nvPicPr>
        <xdr:cNvPr id="39" name="img" descr="https://i.ytimg.com/vi/xBkn7-YopVI/hqdefault.jpg?sqp=-oaymwEXCPYBEIoBSFryq4qpAwkIARUAAIhCGAE=&amp;rs=AOn4CLCh5zP27NqhctxFbqTjukl8z0cijQ">
          <a:hlinkClick xmlns:r="http://schemas.openxmlformats.org/officeDocument/2006/relationships" r:id="rId75"/>
          <a:extLst>
            <a:ext uri="{FF2B5EF4-FFF2-40B4-BE49-F238E27FC236}">
              <a16:creationId xmlns:a16="http://schemas.microsoft.com/office/drawing/2014/main" id="{148FE7C1-43D3-4952-8B49-D0CF27130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868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3</xdr:col>
      <xdr:colOff>171450</xdr:colOff>
      <xdr:row>156</xdr:row>
      <xdr:rowOff>733425</xdr:rowOff>
    </xdr:to>
    <xdr:pic>
      <xdr:nvPicPr>
        <xdr:cNvPr id="40" name="img" descr="https://i.ytimg.com/vi/fvbLWfgnngg/hqdefault.jpg?sqp=-oaymwEXCPYBEIoBSFryq4qpAwkIARUAAIhCGAE=&amp;rs=AOn4CLCM15UmnHThUgMs-FUVMbqEtgucAQ">
          <a:hlinkClick xmlns:r="http://schemas.openxmlformats.org/officeDocument/2006/relationships" r:id="rId77"/>
          <a:extLst>
            <a:ext uri="{FF2B5EF4-FFF2-40B4-BE49-F238E27FC236}">
              <a16:creationId xmlns:a16="http://schemas.microsoft.com/office/drawing/2014/main" id="{FEBB8459-0C2E-4AC4-A8B4-D51AB93EE9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392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3</xdr:col>
      <xdr:colOff>171450</xdr:colOff>
      <xdr:row>160</xdr:row>
      <xdr:rowOff>733425</xdr:rowOff>
    </xdr:to>
    <xdr:pic>
      <xdr:nvPicPr>
        <xdr:cNvPr id="41" name="img" descr="https://i.ytimg.com/vi/fZ3s222e-sU/hqdefault.jpg?sqp=-oaymwEXCPYBEIoBSFryq4qpAwkIARUAAIhCGAE=&amp;rs=AOn4CLAjScDfydu0kPkY14R4OgZJg3WY_g">
          <a:hlinkClick xmlns:r="http://schemas.openxmlformats.org/officeDocument/2006/relationships" r:id="rId79"/>
          <a:extLst>
            <a:ext uri="{FF2B5EF4-FFF2-40B4-BE49-F238E27FC236}">
              <a16:creationId xmlns:a16="http://schemas.microsoft.com/office/drawing/2014/main" id="{89E78EF1-1E1C-408B-B29B-EBEC7303A7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059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162</xdr:row>
      <xdr:rowOff>0</xdr:rowOff>
    </xdr:from>
    <xdr:to>
      <xdr:col>3</xdr:col>
      <xdr:colOff>171450</xdr:colOff>
      <xdr:row>164</xdr:row>
      <xdr:rowOff>733425</xdr:rowOff>
    </xdr:to>
    <xdr:pic>
      <xdr:nvPicPr>
        <xdr:cNvPr id="42" name="img" descr="https://i.ytimg.com/vi/od4ugnkeTyw/hqdefault.jpg?sqp=-oaymwEXCPYBEIoBSFryq4qpAwkIARUAAIhCGAE=&amp;rs=AOn4CLCknA4fQjIY39Nx7qu3OPkh42ILog">
          <a:hlinkClick xmlns:r="http://schemas.openxmlformats.org/officeDocument/2006/relationships" r:id="rId81"/>
          <a:extLst>
            <a:ext uri="{FF2B5EF4-FFF2-40B4-BE49-F238E27FC236}">
              <a16:creationId xmlns:a16="http://schemas.microsoft.com/office/drawing/2014/main" id="{FEF38F14-7963-4D82-8D6B-7066C362F3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155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167</xdr:row>
      <xdr:rowOff>0</xdr:rowOff>
    </xdr:from>
    <xdr:to>
      <xdr:col>3</xdr:col>
      <xdr:colOff>171450</xdr:colOff>
      <xdr:row>169</xdr:row>
      <xdr:rowOff>733425</xdr:rowOff>
    </xdr:to>
    <xdr:pic>
      <xdr:nvPicPr>
        <xdr:cNvPr id="43" name="img" descr="https://i.ytimg.com/vi/9JXgb23tkvQ/hqdefault.jpg?sqp=-oaymwEXCPYBEIoBSFryq4qpAwkIARUAAIhCGAE=&amp;rs=AOn4CLAl1fNGuNYyL119drlcF5vv3qh1HQ">
          <a:hlinkClick xmlns:r="http://schemas.openxmlformats.org/officeDocument/2006/relationships" r:id="rId83"/>
          <a:extLst>
            <a:ext uri="{FF2B5EF4-FFF2-40B4-BE49-F238E27FC236}">
              <a16:creationId xmlns:a16="http://schemas.microsoft.com/office/drawing/2014/main" id="{4A0A40C4-37F2-476A-8547-EA52FFC978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86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3</xdr:col>
      <xdr:colOff>171450</xdr:colOff>
      <xdr:row>173</xdr:row>
      <xdr:rowOff>733425</xdr:rowOff>
    </xdr:to>
    <xdr:pic>
      <xdr:nvPicPr>
        <xdr:cNvPr id="44" name="img" descr="https://i.ytimg.com/vi/s4eSFy_5CRg/hqdefault.jpg?sqp=-oaymwEXCPYBEIoBSFryq4qpAwkIARUAAIhCGAE=&amp;rs=AOn4CLAi1Y5QdM_wgRGxEaUhNt8AA6NTcQ">
          <a:hlinkClick xmlns:r="http://schemas.openxmlformats.org/officeDocument/2006/relationships" r:id="rId85"/>
          <a:extLst>
            <a:ext uri="{FF2B5EF4-FFF2-40B4-BE49-F238E27FC236}">
              <a16:creationId xmlns:a16="http://schemas.microsoft.com/office/drawing/2014/main" id="{72C26CD8-1426-423E-BC79-8D91ECDB3E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01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3</xdr:col>
      <xdr:colOff>171450</xdr:colOff>
      <xdr:row>178</xdr:row>
      <xdr:rowOff>733425</xdr:rowOff>
    </xdr:to>
    <xdr:pic>
      <xdr:nvPicPr>
        <xdr:cNvPr id="45" name="img" descr="https://i.ytimg.com/vi/_tg1OaK_JzM/hqdefault.jpg?sqp=-oaymwEXCPYBEIoBSFryq4qpAwkIARUAAIhCGAE=&amp;rs=AOn4CLAGqvFhgP6qvlY5G998ikpAKDRwZw">
          <a:hlinkClick xmlns:r="http://schemas.openxmlformats.org/officeDocument/2006/relationships" r:id="rId87"/>
          <a:extLst>
            <a:ext uri="{FF2B5EF4-FFF2-40B4-BE49-F238E27FC236}">
              <a16:creationId xmlns:a16="http://schemas.microsoft.com/office/drawing/2014/main" id="{32E3680F-FCB2-4B81-9E92-B059CF0AFA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727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3</xdr:col>
      <xdr:colOff>171450</xdr:colOff>
      <xdr:row>182</xdr:row>
      <xdr:rowOff>733425</xdr:rowOff>
    </xdr:to>
    <xdr:pic>
      <xdr:nvPicPr>
        <xdr:cNvPr id="46" name="img" descr="https://i.ytimg.com/vi/ocWwSArbytE/hqdefault.jpg?sqp=-oaymwEXCPYBEIoBSFryq4qpAwkIARUAAIhCGAE=&amp;rs=AOn4CLDQxQiUvt1JyMe9VRyU_RXsUd_34Q">
          <a:hlinkClick xmlns:r="http://schemas.openxmlformats.org/officeDocument/2006/relationships" r:id="rId89"/>
          <a:extLst>
            <a:ext uri="{FF2B5EF4-FFF2-40B4-BE49-F238E27FC236}">
              <a16:creationId xmlns:a16="http://schemas.microsoft.com/office/drawing/2014/main" id="{1644AFB3-8DF4-4462-AE76-265002157B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061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184</xdr:row>
      <xdr:rowOff>0</xdr:rowOff>
    </xdr:from>
    <xdr:to>
      <xdr:col>3</xdr:col>
      <xdr:colOff>171450</xdr:colOff>
      <xdr:row>186</xdr:row>
      <xdr:rowOff>733425</xdr:rowOff>
    </xdr:to>
    <xdr:pic>
      <xdr:nvPicPr>
        <xdr:cNvPr id="47" name="img" descr="https://i.ytimg.com/vi/2Veg6rHjaMw/hqdefault.jpg?sqp=-oaymwEXCPYBEIoBSFryq4qpAwkIARUAAIhCGAE=&amp;rs=AOn4CLCxJxlng7AXeYc2paH7iZUXkF_MuA">
          <a:hlinkClick xmlns:r="http://schemas.openxmlformats.org/officeDocument/2006/relationships" r:id="rId91"/>
          <a:extLst>
            <a:ext uri="{FF2B5EF4-FFF2-40B4-BE49-F238E27FC236}">
              <a16:creationId xmlns:a16="http://schemas.microsoft.com/office/drawing/2014/main" id="{35292399-B62A-4150-B425-D1F189324F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058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188</xdr:row>
      <xdr:rowOff>0</xdr:rowOff>
    </xdr:from>
    <xdr:to>
      <xdr:col>3</xdr:col>
      <xdr:colOff>171450</xdr:colOff>
      <xdr:row>190</xdr:row>
      <xdr:rowOff>733425</xdr:rowOff>
    </xdr:to>
    <xdr:pic>
      <xdr:nvPicPr>
        <xdr:cNvPr id="48" name="img" descr="https://i.ytimg.com/vi/e8yOgLdBZFE/hqdefault.jpg?sqp=-oaymwEXCPYBEIoBSFryq4qpAwkIARUAAIhCGAE=&amp;rs=AOn4CLB3moSpHS12gPQTxVa3hv52xR6aQw">
          <a:hlinkClick xmlns:r="http://schemas.openxmlformats.org/officeDocument/2006/relationships" r:id="rId93"/>
          <a:extLst>
            <a:ext uri="{FF2B5EF4-FFF2-40B4-BE49-F238E27FC236}">
              <a16:creationId xmlns:a16="http://schemas.microsoft.com/office/drawing/2014/main" id="{9DD46BBB-6A57-4E61-9718-445711B1C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2918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3</xdr:col>
      <xdr:colOff>171450</xdr:colOff>
      <xdr:row>194</xdr:row>
      <xdr:rowOff>733425</xdr:rowOff>
    </xdr:to>
    <xdr:pic>
      <xdr:nvPicPr>
        <xdr:cNvPr id="49" name="img" descr="https://i.ytimg.com/vi/yjx1z2rzL34/hqdefault.jpg?sqp=-oaymwEXCPYBEIoBSFryq4qpAwkIARUAAIhCGAE=&amp;rs=AOn4CLA7VByXHnU5YGW9kjspBawgfNoYcw">
          <a:hlinkClick xmlns:r="http://schemas.openxmlformats.org/officeDocument/2006/relationships" r:id="rId95"/>
          <a:extLst>
            <a:ext uri="{FF2B5EF4-FFF2-40B4-BE49-F238E27FC236}">
              <a16:creationId xmlns:a16="http://schemas.microsoft.com/office/drawing/2014/main" id="{85C1F9C4-B21F-47A7-B420-3EB9F17A5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5824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3</xdr:col>
      <xdr:colOff>171450</xdr:colOff>
      <xdr:row>199</xdr:row>
      <xdr:rowOff>733425</xdr:rowOff>
    </xdr:to>
    <xdr:pic>
      <xdr:nvPicPr>
        <xdr:cNvPr id="50" name="img" descr="https://i.ytimg.com/vi/tHl9jLqFUQI/hqdefault.jpg?sqp=-oaymwEXCPYBEIoBSFryq4qpAwkIARUAAIhCGAE=&amp;rs=AOn4CLDYxKAq7SvKnMBQn0BO4kzrUgGE9A">
          <a:hlinkClick xmlns:r="http://schemas.openxmlformats.org/officeDocument/2006/relationships" r:id="rId97"/>
          <a:extLst>
            <a:ext uri="{FF2B5EF4-FFF2-40B4-BE49-F238E27FC236}">
              <a16:creationId xmlns:a16="http://schemas.microsoft.com/office/drawing/2014/main" id="{22CAC7F3-A5F8-40B4-B1AA-7DB37B7573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7776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3</xdr:col>
      <xdr:colOff>171450</xdr:colOff>
      <xdr:row>203</xdr:row>
      <xdr:rowOff>733425</xdr:rowOff>
    </xdr:to>
    <xdr:pic>
      <xdr:nvPicPr>
        <xdr:cNvPr id="51" name="img" descr="https://i.ytimg.com/vi/IHJHVuQ5E5E/hqdefault.jpg?sqp=-oaymwEXCPYBEIoBSFryq4qpAwkIARUAAIhCGAE=&amp;rs=AOn4CLAmZJsFzZoVvQaVWhmf9b3ElnUvSQ">
          <a:hlinkClick xmlns:r="http://schemas.openxmlformats.org/officeDocument/2006/relationships" r:id="rId99"/>
          <a:extLst>
            <a:ext uri="{FF2B5EF4-FFF2-40B4-BE49-F238E27FC236}">
              <a16:creationId xmlns:a16="http://schemas.microsoft.com/office/drawing/2014/main" id="{FA59B480-AB91-478D-9FCB-6016ECBB3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9538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3</xdr:col>
      <xdr:colOff>171450</xdr:colOff>
      <xdr:row>207</xdr:row>
      <xdr:rowOff>733425</xdr:rowOff>
    </xdr:to>
    <xdr:pic>
      <xdr:nvPicPr>
        <xdr:cNvPr id="52" name="img" descr="https://i.ytimg.com/vi/ndMz7LiSRhw/hqdefault.jpg?sqp=-oaymwEXCPYBEIoBSFryq4qpAwkIARUAAIhCGAE=&amp;rs=AOn4CLDL3fbg8kUIOmsC-gMnt1ze3YlWxw">
          <a:hlinkClick xmlns:r="http://schemas.openxmlformats.org/officeDocument/2006/relationships" r:id="rId101"/>
          <a:extLst>
            <a:ext uri="{FF2B5EF4-FFF2-40B4-BE49-F238E27FC236}">
              <a16:creationId xmlns:a16="http://schemas.microsoft.com/office/drawing/2014/main" id="{FE25CE08-5224-4D5A-AD17-F58DAC334F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2253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209</xdr:row>
      <xdr:rowOff>0</xdr:rowOff>
    </xdr:from>
    <xdr:to>
      <xdr:col>3</xdr:col>
      <xdr:colOff>171450</xdr:colOff>
      <xdr:row>211</xdr:row>
      <xdr:rowOff>733425</xdr:rowOff>
    </xdr:to>
    <xdr:pic>
      <xdr:nvPicPr>
        <xdr:cNvPr id="53" name="img" descr="https://i.ytimg.com/vi/coX6aUiBunw/hqdefault.jpg?sqp=-oaymwEXCPYBEIoBSFryq4qpAwkIARUAAIhCGAE=&amp;rs=AOn4CLAEf2s3huraUVm5C3cfconu_YHTdg">
          <a:hlinkClick xmlns:r="http://schemas.openxmlformats.org/officeDocument/2006/relationships" r:id="rId103"/>
          <a:extLst>
            <a:ext uri="{FF2B5EF4-FFF2-40B4-BE49-F238E27FC236}">
              <a16:creationId xmlns:a16="http://schemas.microsoft.com/office/drawing/2014/main" id="{115BB24D-E13B-406F-804E-F8A06201E6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515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3</xdr:col>
      <xdr:colOff>171450</xdr:colOff>
      <xdr:row>215</xdr:row>
      <xdr:rowOff>733425</xdr:rowOff>
    </xdr:to>
    <xdr:pic>
      <xdr:nvPicPr>
        <xdr:cNvPr id="54" name="img" descr="https://i.ytimg.com/vi/q7JlZxcH_i4/hqdefault.jpg?sqp=-oaymwEXCPYBEIoBSFryq4qpAwkIARUAAIhCGAE=&amp;rs=AOn4CLBJI06W8uCT-ImD7olHwz503Q1GSw">
          <a:hlinkClick xmlns:r="http://schemas.openxmlformats.org/officeDocument/2006/relationships" r:id="rId105"/>
          <a:extLst>
            <a:ext uri="{FF2B5EF4-FFF2-40B4-BE49-F238E27FC236}">
              <a16:creationId xmlns:a16="http://schemas.microsoft.com/office/drawing/2014/main" id="{2CE0A269-AADD-489B-AED6-E5002CDA33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7682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217</xdr:row>
      <xdr:rowOff>0</xdr:rowOff>
    </xdr:from>
    <xdr:to>
      <xdr:col>3</xdr:col>
      <xdr:colOff>171450</xdr:colOff>
      <xdr:row>219</xdr:row>
      <xdr:rowOff>733425</xdr:rowOff>
    </xdr:to>
    <xdr:pic>
      <xdr:nvPicPr>
        <xdr:cNvPr id="55" name="img" descr="https://i.ytimg.com/vi/5GnUWkrEXVs/hqdefault.jpg?sqp=-oaymwEXCPYBEIoBSFryq4qpAwkIARUAAIhCGAE=&amp;rs=AOn4CLDRtRpG-QlKAdFHhHCfYY22rKmO6A">
          <a:hlinkClick xmlns:r="http://schemas.openxmlformats.org/officeDocument/2006/relationships" r:id="rId107"/>
          <a:extLst>
            <a:ext uri="{FF2B5EF4-FFF2-40B4-BE49-F238E27FC236}">
              <a16:creationId xmlns:a16="http://schemas.microsoft.com/office/drawing/2014/main" id="{AA957671-F759-4507-ABF6-34AE383485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039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221</xdr:row>
      <xdr:rowOff>0</xdr:rowOff>
    </xdr:from>
    <xdr:to>
      <xdr:col>3</xdr:col>
      <xdr:colOff>171450</xdr:colOff>
      <xdr:row>223</xdr:row>
      <xdr:rowOff>733425</xdr:rowOff>
    </xdr:to>
    <xdr:pic>
      <xdr:nvPicPr>
        <xdr:cNvPr id="56" name="img" descr="https://i.ytimg.com/vi/p5nzZEOm2YE/hqdefault.jpg?sqp=-oaymwEXCPYBEIoBSFryq4qpAwkIARUAAIhCGAE=&amp;rs=AOn4CLA243aHO_JeEgIo5pFQ4Z3IcGva-g">
          <a:hlinkClick xmlns:r="http://schemas.openxmlformats.org/officeDocument/2006/relationships" r:id="rId109"/>
          <a:extLst>
            <a:ext uri="{FF2B5EF4-FFF2-40B4-BE49-F238E27FC236}">
              <a16:creationId xmlns:a16="http://schemas.microsoft.com/office/drawing/2014/main" id="{9A5B48D1-C022-4558-80E5-98DD9AD254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73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3</xdr:col>
      <xdr:colOff>171450</xdr:colOff>
      <xdr:row>227</xdr:row>
      <xdr:rowOff>733425</xdr:rowOff>
    </xdr:to>
    <xdr:pic>
      <xdr:nvPicPr>
        <xdr:cNvPr id="57" name="img" descr="https://i.ytimg.com/vi/dDxk_qVS6H0/hqdefault.jpg?sqp=-oaymwEXCPYBEIoBSFryq4qpAwkIARUAAIhCGAE=&amp;rs=AOn4CLCcB89KxCs_OJnEM0qrgqM3vOvQoQ">
          <a:hlinkClick xmlns:r="http://schemas.openxmlformats.org/officeDocument/2006/relationships" r:id="rId111"/>
          <a:extLst>
            <a:ext uri="{FF2B5EF4-FFF2-40B4-BE49-F238E27FC236}">
              <a16:creationId xmlns:a16="http://schemas.microsoft.com/office/drawing/2014/main" id="{C6862F8C-7245-4A5A-87AB-F609D28139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55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229</xdr:row>
      <xdr:rowOff>0</xdr:rowOff>
    </xdr:from>
    <xdr:to>
      <xdr:col>3</xdr:col>
      <xdr:colOff>171450</xdr:colOff>
      <xdr:row>231</xdr:row>
      <xdr:rowOff>733425</xdr:rowOff>
    </xdr:to>
    <xdr:pic>
      <xdr:nvPicPr>
        <xdr:cNvPr id="58" name="img" descr="https://i.ytimg.com/vi/CmVQuiT0OTw/hqdefault.jpg?sqp=-oaymwEXCPYBEIoBSFryq4qpAwkIARUAAIhCGAE=&amp;rs=AOn4CLAi-Ob-5I-jOzWchudHU_WqE9JYuQ">
          <a:hlinkClick xmlns:r="http://schemas.openxmlformats.org/officeDocument/2006/relationships" r:id="rId113"/>
          <a:extLst>
            <a:ext uri="{FF2B5EF4-FFF2-40B4-BE49-F238E27FC236}">
              <a16:creationId xmlns:a16="http://schemas.microsoft.com/office/drawing/2014/main" id="{D13C25E8-3543-42D3-8E95-0C6F09E7E8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7588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3</xdr:col>
      <xdr:colOff>171450</xdr:colOff>
      <xdr:row>236</xdr:row>
      <xdr:rowOff>733425</xdr:rowOff>
    </xdr:to>
    <xdr:pic>
      <xdr:nvPicPr>
        <xdr:cNvPr id="59" name="img" descr="https://i.ytimg.com/vi/ab16_RHzTL4/hqdefault.jpg?sqp=-oaymwEXCPYBEIoBSFryq4qpAwkIARUAAIhCGAE=&amp;rs=AOn4CLCewmwRfB0_BIAfx3fHmfHHKCrb9g">
          <a:hlinkClick xmlns:r="http://schemas.openxmlformats.org/officeDocument/2006/relationships" r:id="rId115"/>
          <a:extLst>
            <a:ext uri="{FF2B5EF4-FFF2-40B4-BE49-F238E27FC236}">
              <a16:creationId xmlns:a16="http://schemas.microsoft.com/office/drawing/2014/main" id="{1039AF8B-2D3F-4886-A819-D6E7130EC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731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238</xdr:row>
      <xdr:rowOff>0</xdr:rowOff>
    </xdr:from>
    <xdr:to>
      <xdr:col>3</xdr:col>
      <xdr:colOff>171450</xdr:colOff>
      <xdr:row>240</xdr:row>
      <xdr:rowOff>733425</xdr:rowOff>
    </xdr:to>
    <xdr:pic>
      <xdr:nvPicPr>
        <xdr:cNvPr id="60" name="img" descr="https://i.ytimg.com/vi/if9G7Tt-sZE/hqdefault.jpg?sqp=-oaymwEXCPYBEIoBSFryq4qpAwkIARUAAIhCGAE=&amp;rs=AOn4CLBc3gIM9oqf7tqB8btq5Ymw3bBo5w">
          <a:hlinkClick xmlns:r="http://schemas.openxmlformats.org/officeDocument/2006/relationships" r:id="rId117"/>
          <a:extLst>
            <a:ext uri="{FF2B5EF4-FFF2-40B4-BE49-F238E27FC236}">
              <a16:creationId xmlns:a16="http://schemas.microsoft.com/office/drawing/2014/main" id="{2422F520-3850-4A9D-8D46-4D9DBB6B9E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446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242</xdr:row>
      <xdr:rowOff>0</xdr:rowOff>
    </xdr:from>
    <xdr:to>
      <xdr:col>3</xdr:col>
      <xdr:colOff>171450</xdr:colOff>
      <xdr:row>244</xdr:row>
      <xdr:rowOff>733425</xdr:rowOff>
    </xdr:to>
    <xdr:pic>
      <xdr:nvPicPr>
        <xdr:cNvPr id="61" name="img" descr="https://i.ytimg.com/vi/Ds5l8U_ZjlI/hqdefault.jpg?sqp=-oaymwEXCPYBEIoBSFryq4qpAwkIARUAAIhCGAE=&amp;rs=AOn4CLCGiVcI3CtNb34bJj_x-fAsQpN8Ow">
          <a:hlinkClick xmlns:r="http://schemas.openxmlformats.org/officeDocument/2006/relationships" r:id="rId119"/>
          <a:extLst>
            <a:ext uri="{FF2B5EF4-FFF2-40B4-BE49-F238E27FC236}">
              <a16:creationId xmlns:a16="http://schemas.microsoft.com/office/drawing/2014/main" id="{B4A1237F-7058-4A14-820C-4743B17D3D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399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3</xdr:col>
      <xdr:colOff>171450</xdr:colOff>
      <xdr:row>248</xdr:row>
      <xdr:rowOff>733425</xdr:rowOff>
    </xdr:to>
    <xdr:pic>
      <xdr:nvPicPr>
        <xdr:cNvPr id="62" name="img" descr="https://i.ytimg.com/vi/pGp0-l7ybbg/hqdefault.jpg?sqp=-oaymwEXCPYBEIoBSFryq4qpAwkIARUAAIhCGAE=&amp;rs=AOn4CLCD7ZCjhCXayG7heiVLjJ3qlPlNGQ">
          <a:hlinkClick xmlns:r="http://schemas.openxmlformats.org/officeDocument/2006/relationships" r:id="rId121"/>
          <a:extLst>
            <a:ext uri="{FF2B5EF4-FFF2-40B4-BE49-F238E27FC236}">
              <a16:creationId xmlns:a16="http://schemas.microsoft.com/office/drawing/2014/main" id="{3CE24192-6250-4B1D-BA20-B86929C90C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54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251</xdr:row>
      <xdr:rowOff>0</xdr:rowOff>
    </xdr:from>
    <xdr:to>
      <xdr:col>3</xdr:col>
      <xdr:colOff>171450</xdr:colOff>
      <xdr:row>253</xdr:row>
      <xdr:rowOff>733425</xdr:rowOff>
    </xdr:to>
    <xdr:pic>
      <xdr:nvPicPr>
        <xdr:cNvPr id="63" name="img" descr="https://i.ytimg.com/vi/k9dkhESbi5A/hqdefault.jpg?sqp=-oaymwEXCPYBEIoBSFryq4qpAwkIARUAAIhCGAE=&amp;rs=AOn4CLCJw3p8jn8oc7t5XZHfdDsnRPTPjA">
          <a:hlinkClick xmlns:r="http://schemas.openxmlformats.org/officeDocument/2006/relationships" r:id="rId123"/>
          <a:extLst>
            <a:ext uri="{FF2B5EF4-FFF2-40B4-BE49-F238E27FC236}">
              <a16:creationId xmlns:a16="http://schemas.microsoft.com/office/drawing/2014/main" id="{F2853FD4-528B-4D8A-8E0D-A1FC115490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9066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3</xdr:col>
      <xdr:colOff>171450</xdr:colOff>
      <xdr:row>257</xdr:row>
      <xdr:rowOff>733425</xdr:rowOff>
    </xdr:to>
    <xdr:pic>
      <xdr:nvPicPr>
        <xdr:cNvPr id="64" name="img" descr="https://i.ytimg.com/vi/A8ugf6olz3M/hqdefault.jpg?sqp=-oaymwEXCPYBEIoBSFryq4qpAwkIARUAAIhCGAE=&amp;rs=AOn4CLBLm0xFGpsAxEPa2DKrxrwq0ShxGw">
          <a:hlinkClick xmlns:r="http://schemas.openxmlformats.org/officeDocument/2006/relationships" r:id="rId125"/>
          <a:extLst>
            <a:ext uri="{FF2B5EF4-FFF2-40B4-BE49-F238E27FC236}">
              <a16:creationId xmlns:a16="http://schemas.microsoft.com/office/drawing/2014/main" id="{291F6829-7B1E-44F5-9087-B81CAAFD2D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178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3</xdr:col>
      <xdr:colOff>171450</xdr:colOff>
      <xdr:row>261</xdr:row>
      <xdr:rowOff>733425</xdr:rowOff>
    </xdr:to>
    <xdr:pic>
      <xdr:nvPicPr>
        <xdr:cNvPr id="65" name="img" descr="https://i.ytimg.com/vi/0hSCclbhNN4/hqdefault.jpg?sqp=-oaymwEXCPYBEIoBSFryq4qpAwkIARUAAIhCGAE=&amp;rs=AOn4CLBLQ3y0rTzOSX-sJ-4vwh-27fNZMg">
          <a:hlinkClick xmlns:r="http://schemas.openxmlformats.org/officeDocument/2006/relationships" r:id="rId127"/>
          <a:extLst>
            <a:ext uri="{FF2B5EF4-FFF2-40B4-BE49-F238E27FC236}">
              <a16:creationId xmlns:a16="http://schemas.microsoft.com/office/drawing/2014/main" id="{9FF218EA-9930-4CC7-9643-D514AF4941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733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264</xdr:row>
      <xdr:rowOff>0</xdr:rowOff>
    </xdr:from>
    <xdr:to>
      <xdr:col>3</xdr:col>
      <xdr:colOff>171450</xdr:colOff>
      <xdr:row>266</xdr:row>
      <xdr:rowOff>733425</xdr:rowOff>
    </xdr:to>
    <xdr:pic>
      <xdr:nvPicPr>
        <xdr:cNvPr id="66" name="img" descr="https://i.ytimg.com/vi/_YeKLnNv10o/hqdefault.jpg?sqp=-oaymwEXCPYBEIoBSFryq4qpAwkIARUAAIhCGAE=&amp;rs=AOn4CLD1mf3K7bYs4gdY8paX07rE8f9qdQ">
          <a:hlinkClick xmlns:r="http://schemas.openxmlformats.org/officeDocument/2006/relationships" r:id="rId129"/>
          <a:extLst>
            <a:ext uri="{FF2B5EF4-FFF2-40B4-BE49-F238E27FC236}">
              <a16:creationId xmlns:a16="http://schemas.microsoft.com/office/drawing/2014/main" id="{338FEF68-4A62-4A3D-8010-DDE4DA4992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5686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268</xdr:row>
      <xdr:rowOff>0</xdr:rowOff>
    </xdr:from>
    <xdr:to>
      <xdr:col>3</xdr:col>
      <xdr:colOff>171450</xdr:colOff>
      <xdr:row>270</xdr:row>
      <xdr:rowOff>733425</xdr:rowOff>
    </xdr:to>
    <xdr:pic>
      <xdr:nvPicPr>
        <xdr:cNvPr id="67" name="img" descr="https://i.ytimg.com/vi/a9ClS6n6cuM/hqdefault.jpg?sqp=-oaymwEXCPYBEIoBSFryq4qpAwkIARUAAIhCGAE=&amp;rs=AOn4CLBN0nYyxBM6GqyronAE8YVc6a5eqg">
          <a:hlinkClick xmlns:r="http://schemas.openxmlformats.org/officeDocument/2006/relationships" r:id="rId131"/>
          <a:extLst>
            <a:ext uri="{FF2B5EF4-FFF2-40B4-BE49-F238E27FC236}">
              <a16:creationId xmlns:a16="http://schemas.microsoft.com/office/drawing/2014/main" id="{FEF20195-F1B3-4EA7-915D-9A82831D40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01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272</xdr:row>
      <xdr:rowOff>0</xdr:rowOff>
    </xdr:from>
    <xdr:to>
      <xdr:col>3</xdr:col>
      <xdr:colOff>171450</xdr:colOff>
      <xdr:row>274</xdr:row>
      <xdr:rowOff>733425</xdr:rowOff>
    </xdr:to>
    <xdr:pic>
      <xdr:nvPicPr>
        <xdr:cNvPr id="68" name="img" descr="https://i.ytimg.com/vi/GvIhe7-wsUQ/hqdefault.jpg?sqp=-oaymwEXCPYBEIoBSFryq4qpAwkIARUAAIhCGAE=&amp;rs=AOn4CLDex5uKRBUah1XHxYM_m8e7ie6N8Q">
          <a:hlinkClick xmlns:r="http://schemas.openxmlformats.org/officeDocument/2006/relationships" r:id="rId133"/>
          <a:extLst>
            <a:ext uri="{FF2B5EF4-FFF2-40B4-BE49-F238E27FC236}">
              <a16:creationId xmlns:a16="http://schemas.microsoft.com/office/drawing/2014/main" id="{FC77534D-2DE0-494A-87B5-568F509AD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016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3</xdr:col>
      <xdr:colOff>171450</xdr:colOff>
      <xdr:row>279</xdr:row>
      <xdr:rowOff>733425</xdr:rowOff>
    </xdr:to>
    <xdr:pic>
      <xdr:nvPicPr>
        <xdr:cNvPr id="69" name="img" descr="https://i.ytimg.com/vi/UgWTQ03HgBA/hqdefault.jpg?sqp=-oaymwEXCPYBEIoBSFryq4qpAwkIARUAAIhCGAE=&amp;rs=AOn4CLAg6GIrjJ7_0q7Vd6Ojm6OSRojyAA">
          <a:hlinkClick xmlns:r="http://schemas.openxmlformats.org/officeDocument/2006/relationships" r:id="rId135"/>
          <a:extLst>
            <a:ext uri="{FF2B5EF4-FFF2-40B4-BE49-F238E27FC236}">
              <a16:creationId xmlns:a16="http://schemas.microsoft.com/office/drawing/2014/main" id="{971C1518-A330-4F35-A6DE-E48DDD2885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11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281</xdr:row>
      <xdr:rowOff>0</xdr:rowOff>
    </xdr:from>
    <xdr:to>
      <xdr:col>3</xdr:col>
      <xdr:colOff>171450</xdr:colOff>
      <xdr:row>283</xdr:row>
      <xdr:rowOff>733425</xdr:rowOff>
    </xdr:to>
    <xdr:pic>
      <xdr:nvPicPr>
        <xdr:cNvPr id="70" name="img" descr="https://i.ytimg.com/vi/w2Qr6P-_3Qk/hqdefault.jpg?sqp=-oaymwEXCPYBEIoBSFryq4qpAwkIARUAAIhCGAE=&amp;rs=AOn4CLAjDGIdvcpS2E9pmzvBCy2yKDBqyA">
          <a:hlinkClick xmlns:r="http://schemas.openxmlformats.org/officeDocument/2006/relationships" r:id="rId137"/>
          <a:extLst>
            <a:ext uri="{FF2B5EF4-FFF2-40B4-BE49-F238E27FC236}">
              <a16:creationId xmlns:a16="http://schemas.microsoft.com/office/drawing/2014/main" id="{AE2AAAF2-DAFF-4718-93CF-5866AF1F32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444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286</xdr:row>
      <xdr:rowOff>0</xdr:rowOff>
    </xdr:from>
    <xdr:to>
      <xdr:col>3</xdr:col>
      <xdr:colOff>171450</xdr:colOff>
      <xdr:row>288</xdr:row>
      <xdr:rowOff>733425</xdr:rowOff>
    </xdr:to>
    <xdr:pic>
      <xdr:nvPicPr>
        <xdr:cNvPr id="71" name="img" descr="https://i.ytimg.com/vi/8_NFRDQrPpE/hqdefault.jpg?sqp=-oaymwEXCPYBEIoBSFryq4qpAwkIARUAAIhCGAE=&amp;rs=AOn4CLD6tcdtdp_5o2Z0cReuB4ISwp_puw">
          <a:hlinkClick xmlns:r="http://schemas.openxmlformats.org/officeDocument/2006/relationships" r:id="rId139"/>
          <a:extLst>
            <a:ext uri="{FF2B5EF4-FFF2-40B4-BE49-F238E27FC236}">
              <a16:creationId xmlns:a16="http://schemas.microsoft.com/office/drawing/2014/main" id="{27D6991E-B3BB-4A4E-B470-BFD159CD97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697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290</xdr:row>
      <xdr:rowOff>0</xdr:rowOff>
    </xdr:from>
    <xdr:to>
      <xdr:col>3</xdr:col>
      <xdr:colOff>171450</xdr:colOff>
      <xdr:row>292</xdr:row>
      <xdr:rowOff>733425</xdr:rowOff>
    </xdr:to>
    <xdr:pic>
      <xdr:nvPicPr>
        <xdr:cNvPr id="72" name="img" descr="https://i.ytimg.com/vi/8bVHgY4doDo/hqdefault.jpg?sqp=-oaymwEXCPYBEIoBSFryq4qpAwkIARUAAIhCGAE=&amp;rs=AOn4CLD7A2i1EKpdXLcCKjauV2UfAapivg">
          <a:hlinkClick xmlns:r="http://schemas.openxmlformats.org/officeDocument/2006/relationships" r:id="rId141"/>
          <a:extLst>
            <a:ext uri="{FF2B5EF4-FFF2-40B4-BE49-F238E27FC236}">
              <a16:creationId xmlns:a16="http://schemas.microsoft.com/office/drawing/2014/main" id="{3E0795C4-AB8C-4EAA-9405-36BE219020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8925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294</xdr:row>
      <xdr:rowOff>0</xdr:rowOff>
    </xdr:from>
    <xdr:to>
      <xdr:col>3</xdr:col>
      <xdr:colOff>171450</xdr:colOff>
      <xdr:row>296</xdr:row>
      <xdr:rowOff>733425</xdr:rowOff>
    </xdr:to>
    <xdr:pic>
      <xdr:nvPicPr>
        <xdr:cNvPr id="73" name="img" descr="https://i.ytimg.com/vi/_4D_7K9_64o/hqdefault.jpg?sqp=-oaymwEXCPYBEIoBSFryq4qpAwkIARUAAIhCGAE=&amp;rs=AOn4CLBeKbvMm8hSc-5QCbs9ZH9LehIr9A">
          <a:hlinkClick xmlns:r="http://schemas.openxmlformats.org/officeDocument/2006/relationships" r:id="rId143"/>
          <a:extLst>
            <a:ext uri="{FF2B5EF4-FFF2-40B4-BE49-F238E27FC236}">
              <a16:creationId xmlns:a16="http://schemas.microsoft.com/office/drawing/2014/main" id="{973F0B38-6038-4BDA-955F-41D5261E4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87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298</xdr:row>
      <xdr:rowOff>0</xdr:rowOff>
    </xdr:from>
    <xdr:to>
      <xdr:col>3</xdr:col>
      <xdr:colOff>171450</xdr:colOff>
      <xdr:row>300</xdr:row>
      <xdr:rowOff>733425</xdr:rowOff>
    </xdr:to>
    <xdr:pic>
      <xdr:nvPicPr>
        <xdr:cNvPr id="74" name="img" descr="https://i.ytimg.com/vi/fAxu0w4WWqs/hqdefault.jpg?sqp=-oaymwEXCPYBEIoBSFryq4qpAwkIARUAAIhCGAE=&amp;rs=AOn4CLAE4AuwM_DshP82GHSWu-Tb0VPF0A">
          <a:hlinkClick xmlns:r="http://schemas.openxmlformats.org/officeDocument/2006/relationships" r:id="rId145"/>
          <a:extLst>
            <a:ext uri="{FF2B5EF4-FFF2-40B4-BE49-F238E27FC236}">
              <a16:creationId xmlns:a16="http://schemas.microsoft.com/office/drawing/2014/main" id="{23CE9238-5A00-44A3-BBC0-DA2591DDC6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3783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303</xdr:row>
      <xdr:rowOff>0</xdr:rowOff>
    </xdr:from>
    <xdr:to>
      <xdr:col>3</xdr:col>
      <xdr:colOff>171450</xdr:colOff>
      <xdr:row>305</xdr:row>
      <xdr:rowOff>733425</xdr:rowOff>
    </xdr:to>
    <xdr:pic>
      <xdr:nvPicPr>
        <xdr:cNvPr id="75" name="img" descr="https://i.ytimg.com/vi/35g7mzkf_U8/hqdefault.jpg?sqp=-oaymwEXCPYBEIoBSFryq4qpAwkIARUAAIhCGAE=&amp;rs=AOn4CLDk9vfooOD4S3XH7NK9QklOVZ3F0w">
          <a:hlinkClick xmlns:r="http://schemas.openxmlformats.org/officeDocument/2006/relationships" r:id="rId147"/>
          <a:extLst>
            <a:ext uri="{FF2B5EF4-FFF2-40B4-BE49-F238E27FC236}">
              <a16:creationId xmlns:a16="http://schemas.microsoft.com/office/drawing/2014/main" id="{5EDAF4FE-14F3-428E-B735-ACB436E193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5926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307</xdr:row>
      <xdr:rowOff>0</xdr:rowOff>
    </xdr:from>
    <xdr:to>
      <xdr:col>3</xdr:col>
      <xdr:colOff>171450</xdr:colOff>
      <xdr:row>309</xdr:row>
      <xdr:rowOff>733425</xdr:rowOff>
    </xdr:to>
    <xdr:pic>
      <xdr:nvPicPr>
        <xdr:cNvPr id="76" name="img" descr="https://i.ytimg.com/vi/dITsguJFQoc/hqdefault.jpg?sqp=-oaymwEXCPYBEIoBSFryq4qpAwkIARUAAIhCGAE=&amp;rs=AOn4CLAsPscbXJKMleS-R2wIpbxpVpVL3Q">
          <a:hlinkClick xmlns:r="http://schemas.openxmlformats.org/officeDocument/2006/relationships" r:id="rId149"/>
          <a:extLst>
            <a:ext uri="{FF2B5EF4-FFF2-40B4-BE49-F238E27FC236}">
              <a16:creationId xmlns:a16="http://schemas.microsoft.com/office/drawing/2014/main" id="{D9E9EEFF-ADB4-420D-BC17-9B691AFC73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641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311</xdr:row>
      <xdr:rowOff>0</xdr:rowOff>
    </xdr:from>
    <xdr:to>
      <xdr:col>3</xdr:col>
      <xdr:colOff>171450</xdr:colOff>
      <xdr:row>313</xdr:row>
      <xdr:rowOff>733425</xdr:rowOff>
    </xdr:to>
    <xdr:pic>
      <xdr:nvPicPr>
        <xdr:cNvPr id="77" name="img" descr="https://i.ytimg.com/vi/Tl3LSdatgdw/hqdefault.jpg?sqp=-oaymwEXCPYBEIoBSFryq4qpAwkIARUAAIhCGAE=&amp;rs=AOn4CLAMOSe35J6cDQXxfyy9MU_X4uXE2g">
          <a:hlinkClick xmlns:r="http://schemas.openxmlformats.org/officeDocument/2006/relationships" r:id="rId151"/>
          <a:extLst>
            <a:ext uri="{FF2B5EF4-FFF2-40B4-BE49-F238E27FC236}">
              <a16:creationId xmlns:a16="http://schemas.microsoft.com/office/drawing/2014/main" id="{A1D46D2D-71F3-467F-A95A-9B0FBEEBE6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1356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315</xdr:row>
      <xdr:rowOff>0</xdr:rowOff>
    </xdr:from>
    <xdr:to>
      <xdr:col>3</xdr:col>
      <xdr:colOff>171450</xdr:colOff>
      <xdr:row>317</xdr:row>
      <xdr:rowOff>733425</xdr:rowOff>
    </xdr:to>
    <xdr:pic>
      <xdr:nvPicPr>
        <xdr:cNvPr id="78" name="img" descr="https://i.ytimg.com/vi/mYqKjsrFmJA/hqdefault.jpg?sqp=-oaymwEXCPYBEIoBSFryq4qpAwkIARUAAIhCGAE=&amp;rs=AOn4CLB6Xvm83gjUniW67BW1lxLjyMgfHQ">
          <a:hlinkClick xmlns:r="http://schemas.openxmlformats.org/officeDocument/2006/relationships" r:id="rId153"/>
          <a:extLst>
            <a:ext uri="{FF2B5EF4-FFF2-40B4-BE49-F238E27FC236}">
              <a16:creationId xmlns:a16="http://schemas.microsoft.com/office/drawing/2014/main" id="{6140B567-8BAF-4ED0-B295-69B9063FBB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4451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320</xdr:row>
      <xdr:rowOff>0</xdr:rowOff>
    </xdr:from>
    <xdr:to>
      <xdr:col>3</xdr:col>
      <xdr:colOff>171450</xdr:colOff>
      <xdr:row>322</xdr:row>
      <xdr:rowOff>733425</xdr:rowOff>
    </xdr:to>
    <xdr:pic>
      <xdr:nvPicPr>
        <xdr:cNvPr id="79" name="img" descr="https://i.ytimg.com/vi/zM4qUybIChY/hqdefault.jpg?sqp=-oaymwEXCPYBEIoBSFryq4qpAwkIARUAAIhCGAE=&amp;rs=AOn4CLAjkiUcqH34voypxgyBnyGI0Vg6pw">
          <a:hlinkClick xmlns:r="http://schemas.openxmlformats.org/officeDocument/2006/relationships" r:id="rId155"/>
          <a:extLst>
            <a:ext uri="{FF2B5EF4-FFF2-40B4-BE49-F238E27FC236}">
              <a16:creationId xmlns:a16="http://schemas.microsoft.com/office/drawing/2014/main" id="{EC4B1477-CBC3-4A65-892D-BCFD63E29B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6213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325</xdr:row>
      <xdr:rowOff>0</xdr:rowOff>
    </xdr:from>
    <xdr:to>
      <xdr:col>3</xdr:col>
      <xdr:colOff>171450</xdr:colOff>
      <xdr:row>327</xdr:row>
      <xdr:rowOff>733425</xdr:rowOff>
    </xdr:to>
    <xdr:pic>
      <xdr:nvPicPr>
        <xdr:cNvPr id="80" name="img" descr="https://i.ytimg.com/vi/cB3O2OTCUTM/hqdefault.jpg?sqp=-oaymwEXCPYBEIoBSFryq4qpAwkIARUAAIhCGAE=&amp;rs=AOn4CLDw-CBaJnFrTbS6S9ab_Mqgva5eFQ">
          <a:hlinkClick xmlns:r="http://schemas.openxmlformats.org/officeDocument/2006/relationships" r:id="rId157"/>
          <a:extLst>
            <a:ext uri="{FF2B5EF4-FFF2-40B4-BE49-F238E27FC236}">
              <a16:creationId xmlns:a16="http://schemas.microsoft.com/office/drawing/2014/main" id="{BB65D51E-014D-4D0C-8A27-5C2322099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8356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329</xdr:row>
      <xdr:rowOff>0</xdr:rowOff>
    </xdr:from>
    <xdr:to>
      <xdr:col>3</xdr:col>
      <xdr:colOff>171450</xdr:colOff>
      <xdr:row>331</xdr:row>
      <xdr:rowOff>733425</xdr:rowOff>
    </xdr:to>
    <xdr:pic>
      <xdr:nvPicPr>
        <xdr:cNvPr id="81" name="img" descr="https://i.ytimg.com/vi/JIyzd_2KPZc/hqdefault.jpg?sqp=-oaymwEXCPYBEIoBSFryq4qpAwkIARUAAIhCGAE=&amp;rs=AOn4CLB57XrE9lgfZUCfsnyd1jb67uxmWA">
          <a:hlinkClick xmlns:r="http://schemas.openxmlformats.org/officeDocument/2006/relationships" r:id="rId159"/>
          <a:extLst>
            <a:ext uri="{FF2B5EF4-FFF2-40B4-BE49-F238E27FC236}">
              <a16:creationId xmlns:a16="http://schemas.microsoft.com/office/drawing/2014/main" id="{F3AF2CDD-7EAC-4AB0-AB96-42FB76298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333</xdr:row>
      <xdr:rowOff>0</xdr:rowOff>
    </xdr:from>
    <xdr:to>
      <xdr:col>3</xdr:col>
      <xdr:colOff>171450</xdr:colOff>
      <xdr:row>335</xdr:row>
      <xdr:rowOff>733425</xdr:rowOff>
    </xdr:to>
    <xdr:pic>
      <xdr:nvPicPr>
        <xdr:cNvPr id="82" name="img" descr="https://i.ytimg.com/vi/fGAG9K9D9tI/hqdefault.jpg?sqp=-oaymwEXCPYBEIoBSFryq4qpAwkIARUAAIhCGAE=&amp;rs=AOn4CLAaKA8mRX5BQ2aRdTXWTdUkHICSfQ">
          <a:hlinkClick xmlns:r="http://schemas.openxmlformats.org/officeDocument/2006/relationships" r:id="rId161"/>
          <a:extLst>
            <a:ext uri="{FF2B5EF4-FFF2-40B4-BE49-F238E27FC236}">
              <a16:creationId xmlns:a16="http://schemas.microsoft.com/office/drawing/2014/main" id="{14E7989E-E528-4C45-AA80-B487D6E753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359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338</xdr:row>
      <xdr:rowOff>0</xdr:rowOff>
    </xdr:from>
    <xdr:to>
      <xdr:col>3</xdr:col>
      <xdr:colOff>171450</xdr:colOff>
      <xdr:row>340</xdr:row>
      <xdr:rowOff>733425</xdr:rowOff>
    </xdr:to>
    <xdr:pic>
      <xdr:nvPicPr>
        <xdr:cNvPr id="83" name="img" descr="https://i.ytimg.com/vi/gAyiBTGuc10/hqdefault.jpg?sqp=-oaymwEXCPYBEIoBSFryq4qpAwkIARUAAIhCGAE=&amp;rs=AOn4CLBAUYPQS9gvKv8MGEE8j_PlHJQQMw">
          <a:hlinkClick xmlns:r="http://schemas.openxmlformats.org/officeDocument/2006/relationships" r:id="rId163"/>
          <a:extLst>
            <a:ext uri="{FF2B5EF4-FFF2-40B4-BE49-F238E27FC236}">
              <a16:creationId xmlns:a16="http://schemas.microsoft.com/office/drawing/2014/main" id="{C5970206-2B16-4B98-A74F-037B734AC6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500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343</xdr:row>
      <xdr:rowOff>0</xdr:rowOff>
    </xdr:from>
    <xdr:to>
      <xdr:col>3</xdr:col>
      <xdr:colOff>171450</xdr:colOff>
      <xdr:row>345</xdr:row>
      <xdr:rowOff>733425</xdr:rowOff>
    </xdr:to>
    <xdr:pic>
      <xdr:nvPicPr>
        <xdr:cNvPr id="84" name="img" descr="https://i.ytimg.com/vi/o2dY1VW14lw/hqdefault.jpg?sqp=-oaymwEXCPYBEIoBSFryq4qpAwkIARUAAIhCGAE=&amp;rs=AOn4CLCLW6ir4eeau-VI7ExsdXOHZ-WV7A">
          <a:hlinkClick xmlns:r="http://schemas.openxmlformats.org/officeDocument/2006/relationships" r:id="rId165"/>
          <a:extLst>
            <a:ext uri="{FF2B5EF4-FFF2-40B4-BE49-F238E27FC236}">
              <a16:creationId xmlns:a16="http://schemas.microsoft.com/office/drawing/2014/main" id="{9670F0E5-08D5-4F30-B831-15555306A8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834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348</xdr:row>
      <xdr:rowOff>0</xdr:rowOff>
    </xdr:from>
    <xdr:to>
      <xdr:col>3</xdr:col>
      <xdr:colOff>171450</xdr:colOff>
      <xdr:row>350</xdr:row>
      <xdr:rowOff>733425</xdr:rowOff>
    </xdr:to>
    <xdr:pic>
      <xdr:nvPicPr>
        <xdr:cNvPr id="85" name="img" descr="https://i.ytimg.com/vi/VRw8oOWZtjc/hqdefault.jpg?sqp=-oaymwEXCPYBEIoBSFryq4qpAwkIARUAAIhCGAE=&amp;rs=AOn4CLCtCv6_Hjoy6jPUGn--0OaZIY_Cyg">
          <a:hlinkClick xmlns:r="http://schemas.openxmlformats.org/officeDocument/2006/relationships" r:id="rId167"/>
          <a:extLst>
            <a:ext uri="{FF2B5EF4-FFF2-40B4-BE49-F238E27FC236}">
              <a16:creationId xmlns:a16="http://schemas.microsoft.com/office/drawing/2014/main" id="{D226E242-947A-4E4E-BD3B-78DF4CFF9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1549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352</xdr:row>
      <xdr:rowOff>0</xdr:rowOff>
    </xdr:from>
    <xdr:to>
      <xdr:col>3</xdr:col>
      <xdr:colOff>171450</xdr:colOff>
      <xdr:row>354</xdr:row>
      <xdr:rowOff>733425</xdr:rowOff>
    </xdr:to>
    <xdr:pic>
      <xdr:nvPicPr>
        <xdr:cNvPr id="86" name="img" descr="https://i.ytimg.com/vi/SS7NExricYw/hqdefault.jpg?sqp=-oaymwEXCPYBEIoBSFryq4qpAwkIARUAAIhCGAE=&amp;rs=AOn4CLBqGsuUM4WS9a6VgB7yJdk3KXUu5A">
          <a:hlinkClick xmlns:r="http://schemas.openxmlformats.org/officeDocument/2006/relationships" r:id="rId169"/>
          <a:extLst>
            <a:ext uri="{FF2B5EF4-FFF2-40B4-BE49-F238E27FC236}">
              <a16:creationId xmlns:a16="http://schemas.microsoft.com/office/drawing/2014/main" id="{1086CEC0-F9D1-4BC1-A060-ACA4D80CE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07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357</xdr:row>
      <xdr:rowOff>0</xdr:rowOff>
    </xdr:from>
    <xdr:to>
      <xdr:col>3</xdr:col>
      <xdr:colOff>171450</xdr:colOff>
      <xdr:row>359</xdr:row>
      <xdr:rowOff>733425</xdr:rowOff>
    </xdr:to>
    <xdr:pic>
      <xdr:nvPicPr>
        <xdr:cNvPr id="87" name="img" descr="https://i.ytimg.com/vi/6DTJ5h3vx6o/hqdefault.jpg?sqp=-oaymwEXCPYBEIoBSFryq4qpAwkIARUAAIhCGAE=&amp;rs=AOn4CLBJoGTHMYQaXQTGT-WvmJyuYxi2Kw">
          <a:hlinkClick xmlns:r="http://schemas.openxmlformats.org/officeDocument/2006/relationships" r:id="rId171"/>
          <a:extLst>
            <a:ext uri="{FF2B5EF4-FFF2-40B4-BE49-F238E27FC236}">
              <a16:creationId xmlns:a16="http://schemas.microsoft.com/office/drawing/2014/main" id="{5BE30447-82B8-4C4E-8B2E-7CF975D1AF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659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362</xdr:row>
      <xdr:rowOff>0</xdr:rowOff>
    </xdr:from>
    <xdr:to>
      <xdr:col>3</xdr:col>
      <xdr:colOff>171450</xdr:colOff>
      <xdr:row>364</xdr:row>
      <xdr:rowOff>733425</xdr:rowOff>
    </xdr:to>
    <xdr:pic>
      <xdr:nvPicPr>
        <xdr:cNvPr id="88" name="img" descr="https://i.ytimg.com/vi/dkZ6L8LMHX8/hqdefault.jpg?sqp=-oaymwEXCPYBEIoBSFryq4qpAwkIARUAAIhCGAE=&amp;rs=AOn4CLDtLmki4lQSrjSa4QYZvatebjdtMA">
          <a:hlinkClick xmlns:r="http://schemas.openxmlformats.org/officeDocument/2006/relationships" r:id="rId173"/>
          <a:extLst>
            <a:ext uri="{FF2B5EF4-FFF2-40B4-BE49-F238E27FC236}">
              <a16:creationId xmlns:a16="http://schemas.microsoft.com/office/drawing/2014/main" id="{5A37E3CC-0EE6-40A4-A0C7-5D801FAB6F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8740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367</xdr:row>
      <xdr:rowOff>0</xdr:rowOff>
    </xdr:from>
    <xdr:to>
      <xdr:col>3</xdr:col>
      <xdr:colOff>171450</xdr:colOff>
      <xdr:row>369</xdr:row>
      <xdr:rowOff>733425</xdr:rowOff>
    </xdr:to>
    <xdr:pic>
      <xdr:nvPicPr>
        <xdr:cNvPr id="89" name="img" descr="https://i.ytimg.com/vi/rj7nbq_1E-Y/hqdefault.jpg?sqp=-oaymwEXCPYBEIoBSFryq4qpAwkIARUAAIhCGAE=&amp;rs=AOn4CLDt39kRyP-nr8Rru3AxsY4wn9N5zQ">
          <a:hlinkClick xmlns:r="http://schemas.openxmlformats.org/officeDocument/2006/relationships" r:id="rId175"/>
          <a:extLst>
            <a:ext uri="{FF2B5EF4-FFF2-40B4-BE49-F238E27FC236}">
              <a16:creationId xmlns:a16="http://schemas.microsoft.com/office/drawing/2014/main" id="{C8B69F03-1AAB-4314-A5BD-46A750C557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2598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371</xdr:row>
      <xdr:rowOff>0</xdr:rowOff>
    </xdr:from>
    <xdr:to>
      <xdr:col>3</xdr:col>
      <xdr:colOff>171450</xdr:colOff>
      <xdr:row>373</xdr:row>
      <xdr:rowOff>733425</xdr:rowOff>
    </xdr:to>
    <xdr:pic>
      <xdr:nvPicPr>
        <xdr:cNvPr id="90" name="img" descr="https://i.ytimg.com/vi/Zz1xKXGreoo/hqdefault.jpg?sqp=-oaymwEXCPYBEIoBSFryq4qpAwkIARUAAIhCGAE=&amp;rs=AOn4CLCTGEHOZ-fco0KS6aeg7sUjjnsEzQ">
          <a:hlinkClick xmlns:r="http://schemas.openxmlformats.org/officeDocument/2006/relationships" r:id="rId177"/>
          <a:extLst>
            <a:ext uri="{FF2B5EF4-FFF2-40B4-BE49-F238E27FC236}">
              <a16:creationId xmlns:a16="http://schemas.microsoft.com/office/drawing/2014/main" id="{F327B4C3-7C30-452E-845C-FCDC1086B3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6074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376</xdr:row>
      <xdr:rowOff>0</xdr:rowOff>
    </xdr:from>
    <xdr:to>
      <xdr:col>3</xdr:col>
      <xdr:colOff>171450</xdr:colOff>
      <xdr:row>378</xdr:row>
      <xdr:rowOff>733425</xdr:rowOff>
    </xdr:to>
    <xdr:pic>
      <xdr:nvPicPr>
        <xdr:cNvPr id="91" name="img" descr="https://i.ytimg.com/vi/8OAnyTVQ4vc/hqdefault.jpg?sqp=-oaymwEXCPYBEIoBSFryq4qpAwkIARUAAIhCGAE=&amp;rs=AOn4CLDYeAh4svMwPROZF2XfK8ooUycXPw">
          <a:hlinkClick xmlns:r="http://schemas.openxmlformats.org/officeDocument/2006/relationships" r:id="rId179"/>
          <a:extLst>
            <a:ext uri="{FF2B5EF4-FFF2-40B4-BE49-F238E27FC236}">
              <a16:creationId xmlns:a16="http://schemas.microsoft.com/office/drawing/2014/main" id="{D48032AD-86B2-4F38-B91F-32EDB2E70F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8408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381</xdr:row>
      <xdr:rowOff>0</xdr:rowOff>
    </xdr:from>
    <xdr:to>
      <xdr:col>3</xdr:col>
      <xdr:colOff>171450</xdr:colOff>
      <xdr:row>383</xdr:row>
      <xdr:rowOff>733425</xdr:rowOff>
    </xdr:to>
    <xdr:pic>
      <xdr:nvPicPr>
        <xdr:cNvPr id="92" name="img" descr="https://i.ytimg.com/vi/3GXnl-PiO5U/hqdefault.jpg?sqp=-oaymwEXCPYBEIoBSFryq4qpAwkIARUAAIhCGAE=&amp;rs=AOn4CLBLZg0Kj3x0F4JX_9s0HzGUj5QX1Q">
          <a:hlinkClick xmlns:r="http://schemas.openxmlformats.org/officeDocument/2006/relationships" r:id="rId181"/>
          <a:extLst>
            <a:ext uri="{FF2B5EF4-FFF2-40B4-BE49-F238E27FC236}">
              <a16:creationId xmlns:a16="http://schemas.microsoft.com/office/drawing/2014/main" id="{4A7572ED-6F84-4BFA-855F-BCC58DB86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0741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386</xdr:row>
      <xdr:rowOff>0</xdr:rowOff>
    </xdr:from>
    <xdr:to>
      <xdr:col>3</xdr:col>
      <xdr:colOff>171450</xdr:colOff>
      <xdr:row>388</xdr:row>
      <xdr:rowOff>733425</xdr:rowOff>
    </xdr:to>
    <xdr:pic>
      <xdr:nvPicPr>
        <xdr:cNvPr id="93" name="img" descr="https://i.ytimg.com/vi/3VZF-F6LRwU/hqdefault.jpg?sqp=-oaymwEXCPYBEIoBSFryq4qpAwkIARUAAIhCGAE=&amp;rs=AOn4CLBBb62t5bGzeHHUfLRj5hXbYwicmg">
          <a:hlinkClick xmlns:r="http://schemas.openxmlformats.org/officeDocument/2006/relationships" r:id="rId183"/>
          <a:extLst>
            <a:ext uri="{FF2B5EF4-FFF2-40B4-BE49-F238E27FC236}">
              <a16:creationId xmlns:a16="http://schemas.microsoft.com/office/drawing/2014/main" id="{A918E543-FFFA-438C-8E32-98E0DFB3A6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2504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391</xdr:row>
      <xdr:rowOff>0</xdr:rowOff>
    </xdr:from>
    <xdr:to>
      <xdr:col>3</xdr:col>
      <xdr:colOff>171450</xdr:colOff>
      <xdr:row>393</xdr:row>
      <xdr:rowOff>733425</xdr:rowOff>
    </xdr:to>
    <xdr:pic>
      <xdr:nvPicPr>
        <xdr:cNvPr id="94" name="img" descr="https://i.ytimg.com/vi/g8iR2MWw5cw/hqdefault.jpg?sqp=-oaymwEXCPYBEIoBSFryq4qpAwkIARUAAIhCGAE=&amp;rs=AOn4CLDxEoMeUzd0tGrHOFPDuvRNwci2Qw">
          <a:hlinkClick xmlns:r="http://schemas.openxmlformats.org/officeDocument/2006/relationships" r:id="rId185"/>
          <a:extLst>
            <a:ext uri="{FF2B5EF4-FFF2-40B4-BE49-F238E27FC236}">
              <a16:creationId xmlns:a16="http://schemas.microsoft.com/office/drawing/2014/main" id="{22302D01-177D-4E20-9225-9644B3C8A0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02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395</xdr:row>
      <xdr:rowOff>0</xdr:rowOff>
    </xdr:from>
    <xdr:to>
      <xdr:col>3</xdr:col>
      <xdr:colOff>171450</xdr:colOff>
      <xdr:row>397</xdr:row>
      <xdr:rowOff>733425</xdr:rowOff>
    </xdr:to>
    <xdr:pic>
      <xdr:nvPicPr>
        <xdr:cNvPr id="95" name="img" descr="https://i.ytimg.com/vi/1otz9d702PQ/hqdefault.jpg?sqp=-oaymwEXCPYBEIoBSFryq4qpAwkIARUAAIhCGAE=&amp;rs=AOn4CLDClsCwtpuAppO3OaKm0ANdVbAkRw">
          <a:hlinkClick xmlns:r="http://schemas.openxmlformats.org/officeDocument/2006/relationships" r:id="rId187"/>
          <a:extLst>
            <a:ext uri="{FF2B5EF4-FFF2-40B4-BE49-F238E27FC236}">
              <a16:creationId xmlns:a16="http://schemas.microsoft.com/office/drawing/2014/main" id="{C410C0D3-F534-4910-82E5-9DED5636DC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659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399</xdr:row>
      <xdr:rowOff>0</xdr:rowOff>
    </xdr:from>
    <xdr:to>
      <xdr:col>3</xdr:col>
      <xdr:colOff>171450</xdr:colOff>
      <xdr:row>401</xdr:row>
      <xdr:rowOff>733425</xdr:rowOff>
    </xdr:to>
    <xdr:pic>
      <xdr:nvPicPr>
        <xdr:cNvPr id="96" name="img" descr="https://i.ytimg.com/vi/te6Iu63dcsw/hqdefault.jpg?sqp=-oaymwEXCPYBEIoBSFryq4qpAwkIARUAAIhCGAE=&amp;rs=AOn4CLCkHbtJEItelq3AkzQY7VT0-_iLZA">
          <a:hlinkClick xmlns:r="http://schemas.openxmlformats.org/officeDocument/2006/relationships" r:id="rId189"/>
          <a:extLst>
            <a:ext uri="{FF2B5EF4-FFF2-40B4-BE49-F238E27FC236}">
              <a16:creationId xmlns:a16="http://schemas.microsoft.com/office/drawing/2014/main" id="{9D91E4B8-852A-4BBC-A412-22803D43C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8171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403</xdr:row>
      <xdr:rowOff>0</xdr:rowOff>
    </xdr:from>
    <xdr:to>
      <xdr:col>3</xdr:col>
      <xdr:colOff>171450</xdr:colOff>
      <xdr:row>405</xdr:row>
      <xdr:rowOff>733425</xdr:rowOff>
    </xdr:to>
    <xdr:pic>
      <xdr:nvPicPr>
        <xdr:cNvPr id="97" name="img" descr="https://i.ytimg.com/vi/etbMY2hrCLk/hqdefault.jpg?sqp=-oaymwEXCPYBEIoBSFryq4qpAwkIARUAAIhCGAE=&amp;rs=AOn4CLDTFUezE0g2hW7JdaFcXNG21AetZA">
          <a:hlinkClick xmlns:r="http://schemas.openxmlformats.org/officeDocument/2006/relationships" r:id="rId191"/>
          <a:extLst>
            <a:ext uri="{FF2B5EF4-FFF2-40B4-BE49-F238E27FC236}">
              <a16:creationId xmlns:a16="http://schemas.microsoft.com/office/drawing/2014/main" id="{85412A8A-E5A9-45C8-84C2-92842F87F1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9933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3</xdr:col>
      <xdr:colOff>171450</xdr:colOff>
      <xdr:row>409</xdr:row>
      <xdr:rowOff>733425</xdr:rowOff>
    </xdr:to>
    <xdr:pic>
      <xdr:nvPicPr>
        <xdr:cNvPr id="98" name="img" descr="https://i.ytimg.com/vi/Fi9VV9FHOkY/hqdefault.jpg?sqp=-oaymwEXCPYBEIoBSFryq4qpAwkIARUAAIhCGAE=&amp;rs=AOn4CLAZPN7bu9Xlm-Kh0XuluGNeXx82tA">
          <a:hlinkClick xmlns:r="http://schemas.openxmlformats.org/officeDocument/2006/relationships" r:id="rId193"/>
          <a:extLst>
            <a:ext uri="{FF2B5EF4-FFF2-40B4-BE49-F238E27FC236}">
              <a16:creationId xmlns:a16="http://schemas.microsoft.com/office/drawing/2014/main" id="{22CFEBEC-D114-4643-81A3-3C9EE6F02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169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411</xdr:row>
      <xdr:rowOff>0</xdr:rowOff>
    </xdr:from>
    <xdr:to>
      <xdr:col>3</xdr:col>
      <xdr:colOff>171450</xdr:colOff>
      <xdr:row>413</xdr:row>
      <xdr:rowOff>733425</xdr:rowOff>
    </xdr:to>
    <xdr:pic>
      <xdr:nvPicPr>
        <xdr:cNvPr id="99" name="img" descr="https://i.ytimg.com/vi/9wxU26imCDU/hqdefault.jpg?sqp=-oaymwEXCPYBEIoBSFryq4qpAwkIARUAAIhCGAE=&amp;rs=AOn4CLCkpGZq96bwmuNYaTafSVPWRebWFQ">
          <a:hlinkClick xmlns:r="http://schemas.openxmlformats.org/officeDocument/2006/relationships" r:id="rId195"/>
          <a:extLst>
            <a:ext uri="{FF2B5EF4-FFF2-40B4-BE49-F238E27FC236}">
              <a16:creationId xmlns:a16="http://schemas.microsoft.com/office/drawing/2014/main" id="{DF1C40E0-3788-4693-A665-7A1C688451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4029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415</xdr:row>
      <xdr:rowOff>0</xdr:rowOff>
    </xdr:from>
    <xdr:to>
      <xdr:col>3</xdr:col>
      <xdr:colOff>171450</xdr:colOff>
      <xdr:row>417</xdr:row>
      <xdr:rowOff>733425</xdr:rowOff>
    </xdr:to>
    <xdr:pic>
      <xdr:nvPicPr>
        <xdr:cNvPr id="100" name="img" descr="https://i.ytimg.com/vi/rPoet-y4a5U/hqdefault.jpg?sqp=-oaymwEXCPYBEIoBSFryq4qpAwkIARUAAIhCGAE=&amp;rs=AOn4CLCJZA8lbr6C5tM4UBUq0i8K6wfOSQ">
          <a:hlinkClick xmlns:r="http://schemas.openxmlformats.org/officeDocument/2006/relationships" r:id="rId197"/>
          <a:extLst>
            <a:ext uri="{FF2B5EF4-FFF2-40B4-BE49-F238E27FC236}">
              <a16:creationId xmlns:a16="http://schemas.microsoft.com/office/drawing/2014/main" id="{030B6CA6-08EB-42B9-82A6-51B6F21ABE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6934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420</xdr:row>
      <xdr:rowOff>0</xdr:rowOff>
    </xdr:from>
    <xdr:to>
      <xdr:col>3</xdr:col>
      <xdr:colOff>171450</xdr:colOff>
      <xdr:row>422</xdr:row>
      <xdr:rowOff>733425</xdr:rowOff>
    </xdr:to>
    <xdr:pic>
      <xdr:nvPicPr>
        <xdr:cNvPr id="101" name="img" descr="https://i.ytimg.com/vi/_8Bb2xvasxM/hqdefault.jpg?sqp=-oaymwEXCPYBEIoBSFryq4qpAwkIARUAAIhCGAE=&amp;rs=AOn4CLBMxKHhxWZhUrCup9-tdIuLC09RbQ">
          <a:hlinkClick xmlns:r="http://schemas.openxmlformats.org/officeDocument/2006/relationships" r:id="rId199"/>
          <a:extLst>
            <a:ext uri="{FF2B5EF4-FFF2-40B4-BE49-F238E27FC236}">
              <a16:creationId xmlns:a16="http://schemas.microsoft.com/office/drawing/2014/main" id="{0D90765E-8D18-4B4B-B5BA-4FBE71C4ED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079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424</xdr:row>
      <xdr:rowOff>0</xdr:rowOff>
    </xdr:from>
    <xdr:to>
      <xdr:col>3</xdr:col>
      <xdr:colOff>171450</xdr:colOff>
      <xdr:row>426</xdr:row>
      <xdr:rowOff>733425</xdr:rowOff>
    </xdr:to>
    <xdr:pic>
      <xdr:nvPicPr>
        <xdr:cNvPr id="102" name="img" descr="https://i.ytimg.com/vi/gUt8OOkpJwU/hqdefault.jpg?sqp=-oaymwEXCPYBEIoBSFryq4qpAwkIARUAAIhCGAE=&amp;rs=AOn4CLB_Khg1Szgwty34xyU3fg4UAM8piw">
          <a:hlinkClick xmlns:r="http://schemas.openxmlformats.org/officeDocument/2006/relationships" r:id="rId201"/>
          <a:extLst>
            <a:ext uri="{FF2B5EF4-FFF2-40B4-BE49-F238E27FC236}">
              <a16:creationId xmlns:a16="http://schemas.microsoft.com/office/drawing/2014/main" id="{1D518AE8-CD0A-4FF8-A116-5AA092E1FD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3697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429</xdr:row>
      <xdr:rowOff>0</xdr:rowOff>
    </xdr:from>
    <xdr:to>
      <xdr:col>3</xdr:col>
      <xdr:colOff>171450</xdr:colOff>
      <xdr:row>431</xdr:row>
      <xdr:rowOff>733425</xdr:rowOff>
    </xdr:to>
    <xdr:pic>
      <xdr:nvPicPr>
        <xdr:cNvPr id="103" name="img" descr="https://i.ytimg.com/vi/yvlMX-9JGq0/hqdefault.jpg?sqp=-oaymwEXCPYBEIoBSFryq4qpAwkIARUAAIhCGAE=&amp;rs=AOn4CLBtHabkVrkX8axB3-c1P6yiQx0TSA">
          <a:hlinkClick xmlns:r="http://schemas.openxmlformats.org/officeDocument/2006/relationships" r:id="rId203"/>
          <a:extLst>
            <a:ext uri="{FF2B5EF4-FFF2-40B4-BE49-F238E27FC236}">
              <a16:creationId xmlns:a16="http://schemas.microsoft.com/office/drawing/2014/main" id="{6B33E5B6-6D79-40DC-8E81-486F9318C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364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433</xdr:row>
      <xdr:rowOff>0</xdr:rowOff>
    </xdr:from>
    <xdr:to>
      <xdr:col>3</xdr:col>
      <xdr:colOff>171450</xdr:colOff>
      <xdr:row>435</xdr:row>
      <xdr:rowOff>733425</xdr:rowOff>
    </xdr:to>
    <xdr:pic>
      <xdr:nvPicPr>
        <xdr:cNvPr id="104" name="img" descr="https://i.ytimg.com/vi/9H0vbRJ2xdQ/hqdefault.jpg?sqp=-oaymwEXCPYBEIoBSFryq4qpAwkIARUAAIhCGAE=&amp;rs=AOn4CLCBWitD3engnrg98Bm1GAv7auppMA">
          <a:hlinkClick xmlns:r="http://schemas.openxmlformats.org/officeDocument/2006/relationships" r:id="rId205"/>
          <a:extLst>
            <a:ext uri="{FF2B5EF4-FFF2-40B4-BE49-F238E27FC236}">
              <a16:creationId xmlns:a16="http://schemas.microsoft.com/office/drawing/2014/main" id="{82A20624-8420-40EC-8620-2A02480BCE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045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437</xdr:row>
      <xdr:rowOff>0</xdr:rowOff>
    </xdr:from>
    <xdr:to>
      <xdr:col>3</xdr:col>
      <xdr:colOff>171450</xdr:colOff>
      <xdr:row>439</xdr:row>
      <xdr:rowOff>733425</xdr:rowOff>
    </xdr:to>
    <xdr:pic>
      <xdr:nvPicPr>
        <xdr:cNvPr id="105" name="img" descr="https://i.ytimg.com/vi/GNzIB0QXpNE/hqdefault.jpg?sqp=-oaymwEXCPYBEIoBSFryq4qpAwkIARUAAIhCGAE=&amp;rs=AOn4CLDPFU7H15RoMoOIngEDunJY4auucg">
          <a:hlinkClick xmlns:r="http://schemas.openxmlformats.org/officeDocument/2006/relationships" r:id="rId207"/>
          <a:extLst>
            <a:ext uri="{FF2B5EF4-FFF2-40B4-BE49-F238E27FC236}">
              <a16:creationId xmlns:a16="http://schemas.microsoft.com/office/drawing/2014/main" id="{4C130794-646C-4EAC-8811-E79F317509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355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441</xdr:row>
      <xdr:rowOff>0</xdr:rowOff>
    </xdr:from>
    <xdr:to>
      <xdr:col>3</xdr:col>
      <xdr:colOff>171450</xdr:colOff>
      <xdr:row>443</xdr:row>
      <xdr:rowOff>733425</xdr:rowOff>
    </xdr:to>
    <xdr:pic>
      <xdr:nvPicPr>
        <xdr:cNvPr id="106" name="img" descr="https://i.ytimg.com/vi/vR2CclEUVc0/hqdefault.jpg?sqp=-oaymwEXCPYBEIoBSFryq4qpAwkIARUAAIhCGAE=&amp;rs=AOn4CLDTk-eFHa0QLGLvAY4G1Akt0TNCtA">
          <a:hlinkClick xmlns:r="http://schemas.openxmlformats.org/officeDocument/2006/relationships" r:id="rId209"/>
          <a:extLst>
            <a:ext uri="{FF2B5EF4-FFF2-40B4-BE49-F238E27FC236}">
              <a16:creationId xmlns:a16="http://schemas.microsoft.com/office/drawing/2014/main" id="{D7C6F927-812E-45E4-A8AB-5A56315918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779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3</xdr:col>
      <xdr:colOff>171450</xdr:colOff>
      <xdr:row>447</xdr:row>
      <xdr:rowOff>733425</xdr:rowOff>
    </xdr:to>
    <xdr:pic>
      <xdr:nvPicPr>
        <xdr:cNvPr id="107" name="img" descr="https://i.ytimg.com/vi/qElRoK4rKcQ/hqdefault.jpg?sqp=-oaymwEXCPYBEIoBSFryq4qpAwkIARUAAIhCGAE=&amp;rs=AOn4CLAra1fNTJJ_yFAR7X-w9sFqmcclBg">
          <a:hlinkClick xmlns:r="http://schemas.openxmlformats.org/officeDocument/2006/relationships" r:id="rId211"/>
          <a:extLst>
            <a:ext uri="{FF2B5EF4-FFF2-40B4-BE49-F238E27FC236}">
              <a16:creationId xmlns:a16="http://schemas.microsoft.com/office/drawing/2014/main" id="{0F84CA17-B7D3-4C57-8B5E-E07F1F3C86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0699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449</xdr:row>
      <xdr:rowOff>0</xdr:rowOff>
    </xdr:from>
    <xdr:to>
      <xdr:col>3</xdr:col>
      <xdr:colOff>171450</xdr:colOff>
      <xdr:row>451</xdr:row>
      <xdr:rowOff>733425</xdr:rowOff>
    </xdr:to>
    <xdr:pic>
      <xdr:nvPicPr>
        <xdr:cNvPr id="108" name="img" descr="https://i.ytimg.com/vi/3eaEQ2CgKuc/hqdefault.jpg?sqp=-oaymwEXCPYBEIoBSFryq4qpAwkIARUAAIhCGAE=&amp;rs=AOn4CLDKSFO5Phvi2htCfc2PoeJddOfh3g">
          <a:hlinkClick xmlns:r="http://schemas.openxmlformats.org/officeDocument/2006/relationships" r:id="rId213"/>
          <a:extLst>
            <a:ext uri="{FF2B5EF4-FFF2-40B4-BE49-F238E27FC236}">
              <a16:creationId xmlns:a16="http://schemas.microsoft.com/office/drawing/2014/main" id="{CB101BC1-EE3B-4972-9ED3-7E28E2B63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3794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453</xdr:row>
      <xdr:rowOff>0</xdr:rowOff>
    </xdr:from>
    <xdr:to>
      <xdr:col>3</xdr:col>
      <xdr:colOff>171450</xdr:colOff>
      <xdr:row>455</xdr:row>
      <xdr:rowOff>733425</xdr:rowOff>
    </xdr:to>
    <xdr:pic>
      <xdr:nvPicPr>
        <xdr:cNvPr id="109" name="img" descr="https://i.ytimg.com/vi/6CkXDg1hmRc/hqdefault.jpg?sqp=-oaymwEXCPYBEIoBSFryq4qpAwkIARUAAIhCGAE=&amp;rs=AOn4CLAP08MpBzqlJyKiyTJTSuQISV-rFQ">
          <a:hlinkClick xmlns:r="http://schemas.openxmlformats.org/officeDocument/2006/relationships" r:id="rId215"/>
          <a:extLst>
            <a:ext uri="{FF2B5EF4-FFF2-40B4-BE49-F238E27FC236}">
              <a16:creationId xmlns:a16="http://schemas.microsoft.com/office/drawing/2014/main" id="{3590727A-2D24-40D1-B7A5-AB3CECE6E6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7652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457</xdr:row>
      <xdr:rowOff>0</xdr:rowOff>
    </xdr:from>
    <xdr:to>
      <xdr:col>3</xdr:col>
      <xdr:colOff>171450</xdr:colOff>
      <xdr:row>463</xdr:row>
      <xdr:rowOff>47625</xdr:rowOff>
    </xdr:to>
    <xdr:sp macro="" textlink="">
      <xdr:nvSpPr>
        <xdr:cNvPr id="1133" name="img">
          <a:hlinkClick xmlns:r="http://schemas.openxmlformats.org/officeDocument/2006/relationships" r:id="rId217"/>
          <a:extLst>
            <a:ext uri="{FF2B5EF4-FFF2-40B4-BE49-F238E27FC236}">
              <a16:creationId xmlns:a16="http://schemas.microsoft.com/office/drawing/2014/main" id="{835919B8-09CF-49B4-9CFA-62E7AFCFD3E1}"/>
            </a:ext>
          </a:extLst>
        </xdr:cNvPr>
        <xdr:cNvSpPr>
          <a:spLocks noChangeAspect="1" noChangeArrowheads="1"/>
        </xdr:cNvSpPr>
      </xdr:nvSpPr>
      <xdr:spPr bwMode="auto">
        <a:xfrm>
          <a:off x="0" y="271510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461</xdr:row>
      <xdr:rowOff>0</xdr:rowOff>
    </xdr:from>
    <xdr:to>
      <xdr:col>3</xdr:col>
      <xdr:colOff>171450</xdr:colOff>
      <xdr:row>463</xdr:row>
      <xdr:rowOff>1619250</xdr:rowOff>
    </xdr:to>
    <xdr:sp macro="" textlink="">
      <xdr:nvSpPr>
        <xdr:cNvPr id="1134" name="img">
          <a:hlinkClick xmlns:r="http://schemas.openxmlformats.org/officeDocument/2006/relationships" r:id="rId218"/>
          <a:extLst>
            <a:ext uri="{FF2B5EF4-FFF2-40B4-BE49-F238E27FC236}">
              <a16:creationId xmlns:a16="http://schemas.microsoft.com/office/drawing/2014/main" id="{3A7A47A9-67AB-47B6-8A13-50F41489F77E}"/>
            </a:ext>
          </a:extLst>
        </xdr:cNvPr>
        <xdr:cNvSpPr>
          <a:spLocks noChangeAspect="1" noChangeArrowheads="1"/>
        </xdr:cNvSpPr>
      </xdr:nvSpPr>
      <xdr:spPr bwMode="auto">
        <a:xfrm>
          <a:off x="0" y="273081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465</xdr:row>
      <xdr:rowOff>0</xdr:rowOff>
    </xdr:from>
    <xdr:to>
      <xdr:col>3</xdr:col>
      <xdr:colOff>171450</xdr:colOff>
      <xdr:row>467</xdr:row>
      <xdr:rowOff>1619250</xdr:rowOff>
    </xdr:to>
    <xdr:sp macro="" textlink="">
      <xdr:nvSpPr>
        <xdr:cNvPr id="1135" name="img">
          <a:hlinkClick xmlns:r="http://schemas.openxmlformats.org/officeDocument/2006/relationships" r:id="rId219"/>
          <a:extLst>
            <a:ext uri="{FF2B5EF4-FFF2-40B4-BE49-F238E27FC236}">
              <a16:creationId xmlns:a16="http://schemas.microsoft.com/office/drawing/2014/main" id="{C022D736-4C8F-49A4-8B68-5C4563B04CB4}"/>
            </a:ext>
          </a:extLst>
        </xdr:cNvPr>
        <xdr:cNvSpPr>
          <a:spLocks noChangeAspect="1" noChangeArrowheads="1"/>
        </xdr:cNvSpPr>
      </xdr:nvSpPr>
      <xdr:spPr bwMode="auto">
        <a:xfrm>
          <a:off x="0" y="276558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469</xdr:row>
      <xdr:rowOff>0</xdr:rowOff>
    </xdr:from>
    <xdr:to>
      <xdr:col>3</xdr:col>
      <xdr:colOff>171450</xdr:colOff>
      <xdr:row>471</xdr:row>
      <xdr:rowOff>1619250</xdr:rowOff>
    </xdr:to>
    <xdr:sp macro="" textlink="">
      <xdr:nvSpPr>
        <xdr:cNvPr id="1136" name="img">
          <a:hlinkClick xmlns:r="http://schemas.openxmlformats.org/officeDocument/2006/relationships" r:id="rId220"/>
          <a:extLst>
            <a:ext uri="{FF2B5EF4-FFF2-40B4-BE49-F238E27FC236}">
              <a16:creationId xmlns:a16="http://schemas.microsoft.com/office/drawing/2014/main" id="{83A1FE52-F327-4637-B218-11343F20F914}"/>
            </a:ext>
          </a:extLst>
        </xdr:cNvPr>
        <xdr:cNvSpPr>
          <a:spLocks noChangeAspect="1" noChangeArrowheads="1"/>
        </xdr:cNvSpPr>
      </xdr:nvSpPr>
      <xdr:spPr bwMode="auto">
        <a:xfrm>
          <a:off x="0" y="279463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473</xdr:row>
      <xdr:rowOff>0</xdr:rowOff>
    </xdr:from>
    <xdr:to>
      <xdr:col>3</xdr:col>
      <xdr:colOff>171450</xdr:colOff>
      <xdr:row>475</xdr:row>
      <xdr:rowOff>733425</xdr:rowOff>
    </xdr:to>
    <xdr:pic>
      <xdr:nvPicPr>
        <xdr:cNvPr id="114" name="img" descr="https://i.ytimg.com/vi/i2NL_GBj9yw/hqdefault.jpg?sqp=-oaymwEXCPYBEIoBSFryq4qpAwkIARUAAIhCGAE=&amp;rs=AOn4CLD8INOHeBEFlgoe3ux4IcauZJoqUQ">
          <a:hlinkClick xmlns:r="http://schemas.openxmlformats.org/officeDocument/2006/relationships" r:id="rId221"/>
          <a:extLst>
            <a:ext uri="{FF2B5EF4-FFF2-40B4-BE49-F238E27FC236}">
              <a16:creationId xmlns:a16="http://schemas.microsoft.com/office/drawing/2014/main" id="{24111457-2B86-4AA5-8B79-97CCAECD75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3511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477</xdr:row>
      <xdr:rowOff>0</xdr:rowOff>
    </xdr:from>
    <xdr:to>
      <xdr:col>3</xdr:col>
      <xdr:colOff>171450</xdr:colOff>
      <xdr:row>479</xdr:row>
      <xdr:rowOff>733425</xdr:rowOff>
    </xdr:to>
    <xdr:pic>
      <xdr:nvPicPr>
        <xdr:cNvPr id="115" name="img" descr="https://i.ytimg.com/vi/HIkgY0Rz1jU/hqdefault.jpg?sqp=-oaymwEXCPYBEIoBSFryq4qpAwkIARUAAIhCGAE=&amp;rs=AOn4CLCF9R-xWVkynUd0HGVB5SAPYS8lXg">
          <a:hlinkClick xmlns:r="http://schemas.openxmlformats.org/officeDocument/2006/relationships" r:id="rId223"/>
          <a:extLst>
            <a:ext uri="{FF2B5EF4-FFF2-40B4-BE49-F238E27FC236}">
              <a16:creationId xmlns:a16="http://schemas.microsoft.com/office/drawing/2014/main" id="{22B8955E-B79F-46C0-A7F8-15D709F6A1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8131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481</xdr:row>
      <xdr:rowOff>0</xdr:rowOff>
    </xdr:from>
    <xdr:to>
      <xdr:col>3</xdr:col>
      <xdr:colOff>171450</xdr:colOff>
      <xdr:row>483</xdr:row>
      <xdr:rowOff>733425</xdr:rowOff>
    </xdr:to>
    <xdr:pic>
      <xdr:nvPicPr>
        <xdr:cNvPr id="116" name="img" descr="https://i.ytimg.com/vi/7jpWtFJ-uvk/hqdefault.jpg?sqp=-oaymwEXCPYBEIoBSFryq4qpAwkIARUAAIhCGAE=&amp;rs=AOn4CLC2jk6e8Dz0KHVI96UTKwiYG8IhOA">
          <a:hlinkClick xmlns:r="http://schemas.openxmlformats.org/officeDocument/2006/relationships" r:id="rId225"/>
          <a:extLst>
            <a:ext uri="{FF2B5EF4-FFF2-40B4-BE49-F238E27FC236}">
              <a16:creationId xmlns:a16="http://schemas.microsoft.com/office/drawing/2014/main" id="{6D67DAD8-516F-4F3B-A69B-CC7C28873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0845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485</xdr:row>
      <xdr:rowOff>0</xdr:rowOff>
    </xdr:from>
    <xdr:to>
      <xdr:col>3</xdr:col>
      <xdr:colOff>171450</xdr:colOff>
      <xdr:row>487</xdr:row>
      <xdr:rowOff>733425</xdr:rowOff>
    </xdr:to>
    <xdr:pic>
      <xdr:nvPicPr>
        <xdr:cNvPr id="117" name="img" descr="https://i.ytimg.com/vi/-_PBoCuIKXU/hqdefault.jpg?sqp=-oaymwEXCPYBEIoBSFryq4qpAwkIARUAAIhCGAE=&amp;rs=AOn4CLDw4SGhit13gXVCo2GVPG2gGvL8Rg">
          <a:hlinkClick xmlns:r="http://schemas.openxmlformats.org/officeDocument/2006/relationships" r:id="rId227"/>
          <a:extLst>
            <a:ext uri="{FF2B5EF4-FFF2-40B4-BE49-F238E27FC236}">
              <a16:creationId xmlns:a16="http://schemas.microsoft.com/office/drawing/2014/main" id="{3F6175D2-A6A2-4782-B1A9-1A69842FD1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2417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489</xdr:row>
      <xdr:rowOff>0</xdr:rowOff>
    </xdr:from>
    <xdr:to>
      <xdr:col>3</xdr:col>
      <xdr:colOff>171450</xdr:colOff>
      <xdr:row>491</xdr:row>
      <xdr:rowOff>733425</xdr:rowOff>
    </xdr:to>
    <xdr:pic>
      <xdr:nvPicPr>
        <xdr:cNvPr id="118" name="img" descr="https://i.ytimg.com/vi/-m946ymL2gI/hqdefault.jpg?sqp=-oaymwEXCPYBEIoBSFryq4qpAwkIARUAAIhCGAE=&amp;rs=AOn4CLAHVEokhANwhQ_V04OMFBiV5044GA">
          <a:hlinkClick xmlns:r="http://schemas.openxmlformats.org/officeDocument/2006/relationships" r:id="rId229"/>
          <a:extLst>
            <a:ext uri="{FF2B5EF4-FFF2-40B4-BE49-F238E27FC236}">
              <a16:creationId xmlns:a16="http://schemas.microsoft.com/office/drawing/2014/main" id="{199A3374-7C3A-4554-B4DC-FDE4C2608D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4941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493</xdr:row>
      <xdr:rowOff>0</xdr:rowOff>
    </xdr:from>
    <xdr:to>
      <xdr:col>3</xdr:col>
      <xdr:colOff>171450</xdr:colOff>
      <xdr:row>495</xdr:row>
      <xdr:rowOff>733425</xdr:rowOff>
    </xdr:to>
    <xdr:pic>
      <xdr:nvPicPr>
        <xdr:cNvPr id="119" name="img" descr="https://i.ytimg.com/vi/pHAW1ppiWq0/hqdefault.jpg?sqp=-oaymwEXCPYBEIoBSFryq4qpAwkIARUAAIhCGAE=&amp;rs=AOn4CLDn0kaQ-IFiOjhniIn6miFSvGwfQQ">
          <a:hlinkClick xmlns:r="http://schemas.openxmlformats.org/officeDocument/2006/relationships" r:id="rId231"/>
          <a:extLst>
            <a:ext uri="{FF2B5EF4-FFF2-40B4-BE49-F238E27FC236}">
              <a16:creationId xmlns:a16="http://schemas.microsoft.com/office/drawing/2014/main" id="{4557A16D-06F5-45D7-99C7-2BC5F0498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7846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497</xdr:row>
      <xdr:rowOff>0</xdr:rowOff>
    </xdr:from>
    <xdr:to>
      <xdr:col>3</xdr:col>
      <xdr:colOff>171450</xdr:colOff>
      <xdr:row>499</xdr:row>
      <xdr:rowOff>733425</xdr:rowOff>
    </xdr:to>
    <xdr:pic>
      <xdr:nvPicPr>
        <xdr:cNvPr id="120" name="img" descr="https://i.ytimg.com/vi/1sjeOLfKEGE/hqdefault.jpg?sqp=-oaymwEXCPYBEIoBSFryq4qpAwkIARUAAIhCGAE=&amp;rs=AOn4CLBxPh9W9xLML2r5-TGn7el5T5sONA">
          <a:hlinkClick xmlns:r="http://schemas.openxmlformats.org/officeDocument/2006/relationships" r:id="rId233"/>
          <a:extLst>
            <a:ext uri="{FF2B5EF4-FFF2-40B4-BE49-F238E27FC236}">
              <a16:creationId xmlns:a16="http://schemas.microsoft.com/office/drawing/2014/main" id="{D449595D-54D5-42D5-BA21-448EADB51A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2275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501</xdr:row>
      <xdr:rowOff>0</xdr:rowOff>
    </xdr:from>
    <xdr:to>
      <xdr:col>3</xdr:col>
      <xdr:colOff>171450</xdr:colOff>
      <xdr:row>503</xdr:row>
      <xdr:rowOff>733425</xdr:rowOff>
    </xdr:to>
    <xdr:pic>
      <xdr:nvPicPr>
        <xdr:cNvPr id="121" name="img" descr="https://i.ytimg.com/vi/WQRKRKmUjls/hqdefault.jpg?sqp=-oaymwEXCPYBEIoBSFryq4qpAwkIARUAAIhCGAE=&amp;rs=AOn4CLAwCGMkle425WOYhsrXStvFaLmgeQ">
          <a:hlinkClick xmlns:r="http://schemas.openxmlformats.org/officeDocument/2006/relationships" r:id="rId235"/>
          <a:extLst>
            <a:ext uri="{FF2B5EF4-FFF2-40B4-BE49-F238E27FC236}">
              <a16:creationId xmlns:a16="http://schemas.microsoft.com/office/drawing/2014/main" id="{685DA5A6-E56E-496C-8765-00556D9F70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556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505</xdr:row>
      <xdr:rowOff>0</xdr:rowOff>
    </xdr:from>
    <xdr:to>
      <xdr:col>3</xdr:col>
      <xdr:colOff>171450</xdr:colOff>
      <xdr:row>507</xdr:row>
      <xdr:rowOff>733425</xdr:rowOff>
    </xdr:to>
    <xdr:pic>
      <xdr:nvPicPr>
        <xdr:cNvPr id="122" name="img" descr="https://i.ytimg.com/vi/NxwspcPEi8U/hqdefault.jpg?sqp=-oaymwEXCPYBEIoBSFryq4qpAwkIARUAAIhCGAE=&amp;rs=AOn4CLDK0UbFNSAN6uaeFDcbQKsZs0W7SA">
          <a:hlinkClick xmlns:r="http://schemas.openxmlformats.org/officeDocument/2006/relationships" r:id="rId237"/>
          <a:extLst>
            <a:ext uri="{FF2B5EF4-FFF2-40B4-BE49-F238E27FC236}">
              <a16:creationId xmlns:a16="http://schemas.microsoft.com/office/drawing/2014/main" id="{DD441A5A-DC63-4423-9593-0B90196D03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884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509</xdr:row>
      <xdr:rowOff>0</xdr:rowOff>
    </xdr:from>
    <xdr:to>
      <xdr:col>3</xdr:col>
      <xdr:colOff>171450</xdr:colOff>
      <xdr:row>512</xdr:row>
      <xdr:rowOff>161925</xdr:rowOff>
    </xdr:to>
    <xdr:pic>
      <xdr:nvPicPr>
        <xdr:cNvPr id="123" name="img" descr="https://i.ytimg.com/vi/HZOzruxA6bA/hqdefault.jpg?sqp=-oaymwEXCPYBEIoBSFryq4qpAwkIARUAAIhCGAE=&amp;rs=AOn4CLAPtQEJs6yIni0axyzj7PFekOTi4Q">
          <a:hlinkClick xmlns:r="http://schemas.openxmlformats.org/officeDocument/2006/relationships" r:id="rId239"/>
          <a:extLst>
            <a:ext uri="{FF2B5EF4-FFF2-40B4-BE49-F238E27FC236}">
              <a16:creationId xmlns:a16="http://schemas.microsoft.com/office/drawing/2014/main" id="{49678DCD-5D3D-4078-B25B-F10A37E1C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156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513</xdr:row>
      <xdr:rowOff>0</xdr:rowOff>
    </xdr:from>
    <xdr:to>
      <xdr:col>3</xdr:col>
      <xdr:colOff>171450</xdr:colOff>
      <xdr:row>515</xdr:row>
      <xdr:rowOff>733425</xdr:rowOff>
    </xdr:to>
    <xdr:pic>
      <xdr:nvPicPr>
        <xdr:cNvPr id="124" name="img" descr="https://i.ytimg.com/vi/DD-EikEPw4E/hqdefault.jpg?sqp=-oaymwEXCPYBEIoBSFryq4qpAwkIARUAAIhCGAE=&amp;rs=AOn4CLDfOE4EqBcYQ3rvG1d58YOVdbjzDg">
          <a:hlinkClick xmlns:r="http://schemas.openxmlformats.org/officeDocument/2006/relationships" r:id="rId241"/>
          <a:extLst>
            <a:ext uri="{FF2B5EF4-FFF2-40B4-BE49-F238E27FC236}">
              <a16:creationId xmlns:a16="http://schemas.microsoft.com/office/drawing/2014/main" id="{B4845BA2-9139-40C3-9EFF-76CBAFF2AE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294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517</xdr:row>
      <xdr:rowOff>0</xdr:rowOff>
    </xdr:from>
    <xdr:to>
      <xdr:col>3</xdr:col>
      <xdr:colOff>171450</xdr:colOff>
      <xdr:row>519</xdr:row>
      <xdr:rowOff>733425</xdr:rowOff>
    </xdr:to>
    <xdr:pic>
      <xdr:nvPicPr>
        <xdr:cNvPr id="125" name="img" descr="https://i.ytimg.com/vi/UVC_nFv3n5U/hqdefault.jpg?sqp=-oaymwEXCPYBEIoBSFryq4qpAwkIARUAAIhCGAE=&amp;rs=AOn4CLCgRdfLVLdswnog7DgEmM723yNGiw">
          <a:hlinkClick xmlns:r="http://schemas.openxmlformats.org/officeDocument/2006/relationships" r:id="rId243"/>
          <a:extLst>
            <a:ext uri="{FF2B5EF4-FFF2-40B4-BE49-F238E27FC236}">
              <a16:creationId xmlns:a16="http://schemas.microsoft.com/office/drawing/2014/main" id="{FD2D1CC8-DA22-4B42-8B6D-341CB58F93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5277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521</xdr:row>
      <xdr:rowOff>0</xdr:rowOff>
    </xdr:from>
    <xdr:to>
      <xdr:col>3</xdr:col>
      <xdr:colOff>171450</xdr:colOff>
      <xdr:row>523</xdr:row>
      <xdr:rowOff>733425</xdr:rowOff>
    </xdr:to>
    <xdr:pic>
      <xdr:nvPicPr>
        <xdr:cNvPr id="126" name="img" descr="https://i.ytimg.com/vi/kjrPQQWtCog/hqdefault.jpg?sqp=-oaymwEXCPYBEIoBSFryq4qpAwkIARUAAIhCGAE=&amp;rs=AOn4CLCjqC8NziwXS0BjwwYdVQr_5s0WQg">
          <a:hlinkClick xmlns:r="http://schemas.openxmlformats.org/officeDocument/2006/relationships" r:id="rId245"/>
          <a:extLst>
            <a:ext uri="{FF2B5EF4-FFF2-40B4-BE49-F238E27FC236}">
              <a16:creationId xmlns:a16="http://schemas.microsoft.com/office/drawing/2014/main" id="{BE385BCD-154D-471C-983A-B1DD4C0D54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8182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525</xdr:row>
      <xdr:rowOff>0</xdr:rowOff>
    </xdr:from>
    <xdr:to>
      <xdr:col>3</xdr:col>
      <xdr:colOff>171450</xdr:colOff>
      <xdr:row>527</xdr:row>
      <xdr:rowOff>733425</xdr:rowOff>
    </xdr:to>
    <xdr:pic>
      <xdr:nvPicPr>
        <xdr:cNvPr id="127" name="img" descr="https://i.ytimg.com/vi/AagqaAQebKk/hqdefault.jpg?sqp=-oaymwEXCPYBEIoBSFryq4qpAwkIARUAAIhCGAE=&amp;rs=AOn4CLBJP1xME8L4GI1abucqrPNfwIbn0Q">
          <a:hlinkClick xmlns:r="http://schemas.openxmlformats.org/officeDocument/2006/relationships" r:id="rId247"/>
          <a:extLst>
            <a:ext uri="{FF2B5EF4-FFF2-40B4-BE49-F238E27FC236}">
              <a16:creationId xmlns:a16="http://schemas.microsoft.com/office/drawing/2014/main" id="{32AD84C3-1BC6-4E50-B02A-8109C36DC1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013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529</xdr:row>
      <xdr:rowOff>0</xdr:rowOff>
    </xdr:from>
    <xdr:to>
      <xdr:col>3</xdr:col>
      <xdr:colOff>171450</xdr:colOff>
      <xdr:row>531</xdr:row>
      <xdr:rowOff>733425</xdr:rowOff>
    </xdr:to>
    <xdr:pic>
      <xdr:nvPicPr>
        <xdr:cNvPr id="128" name="img" descr="https://i.ytimg.com/vi/v87zRhmvIBo/hqdefault.jpg?sqp=-oaymwEXCPYBEIoBSFryq4qpAwkIARUAAIhCGAE=&amp;rs=AOn4CLBlSuMO_8Zn2mG0CGuhYXXgAIECfg">
          <a:hlinkClick xmlns:r="http://schemas.openxmlformats.org/officeDocument/2006/relationships" r:id="rId249"/>
          <a:extLst>
            <a:ext uri="{FF2B5EF4-FFF2-40B4-BE49-F238E27FC236}">
              <a16:creationId xmlns:a16="http://schemas.microsoft.com/office/drawing/2014/main" id="{63C85F91-D911-40E3-8777-79E4F0A38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227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533</xdr:row>
      <xdr:rowOff>0</xdr:rowOff>
    </xdr:from>
    <xdr:to>
      <xdr:col>3</xdr:col>
      <xdr:colOff>171450</xdr:colOff>
      <xdr:row>535</xdr:row>
      <xdr:rowOff>733425</xdr:rowOff>
    </xdr:to>
    <xdr:pic>
      <xdr:nvPicPr>
        <xdr:cNvPr id="129" name="img" descr="https://i.ytimg.com/vi/wNaFvx68ZwI/hqdefault.jpg?sqp=-oaymwEXCPYBEIoBSFryq4qpAwkIARUAAIhCGAE=&amp;rs=AOn4CLD9zIzMmRkMfc1uI5_d6CKWoefKpw">
          <a:hlinkClick xmlns:r="http://schemas.openxmlformats.org/officeDocument/2006/relationships" r:id="rId251"/>
          <a:extLst>
            <a:ext uri="{FF2B5EF4-FFF2-40B4-BE49-F238E27FC236}">
              <a16:creationId xmlns:a16="http://schemas.microsoft.com/office/drawing/2014/main" id="{7C39EEA8-7570-4D86-B509-46BA02B3A1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3850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537</xdr:row>
      <xdr:rowOff>0</xdr:rowOff>
    </xdr:from>
    <xdr:to>
      <xdr:col>3</xdr:col>
      <xdr:colOff>171450</xdr:colOff>
      <xdr:row>539</xdr:row>
      <xdr:rowOff>733425</xdr:rowOff>
    </xdr:to>
    <xdr:pic>
      <xdr:nvPicPr>
        <xdr:cNvPr id="130" name="img" descr="https://i.ytimg.com/vi/nNcFquUuKww/hqdefault.jpg?sqp=-oaymwEXCPYBEIoBSFryq4qpAwkIARUAAIhCGAE=&amp;rs=AOn4CLAvGGQBtaTqzNT9HktJFNeVo8jn8A">
          <a:hlinkClick xmlns:r="http://schemas.openxmlformats.org/officeDocument/2006/relationships" r:id="rId253"/>
          <a:extLst>
            <a:ext uri="{FF2B5EF4-FFF2-40B4-BE49-F238E27FC236}">
              <a16:creationId xmlns:a16="http://schemas.microsoft.com/office/drawing/2014/main" id="{39E397DD-9622-4CA5-8190-E63489DEE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6564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541</xdr:row>
      <xdr:rowOff>0</xdr:rowOff>
    </xdr:from>
    <xdr:to>
      <xdr:col>3</xdr:col>
      <xdr:colOff>171450</xdr:colOff>
      <xdr:row>543</xdr:row>
      <xdr:rowOff>733425</xdr:rowOff>
    </xdr:to>
    <xdr:pic>
      <xdr:nvPicPr>
        <xdr:cNvPr id="131" name="img" descr="https://i.ytimg.com/vi/G8BdYALTyww/hqdefault.jpg?sqp=-oaymwEXCPYBEIoBSFryq4qpAwkIARUAAIhCGAE=&amp;rs=AOn4CLAxE3vqHL6zXp5tOyQP9aWtJtMYAA">
          <a:hlinkClick xmlns:r="http://schemas.openxmlformats.org/officeDocument/2006/relationships" r:id="rId255"/>
          <a:extLst>
            <a:ext uri="{FF2B5EF4-FFF2-40B4-BE49-F238E27FC236}">
              <a16:creationId xmlns:a16="http://schemas.microsoft.com/office/drawing/2014/main" id="{581F68A1-FEE7-4113-ADB6-5A85338DA7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851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545</xdr:row>
      <xdr:rowOff>0</xdr:rowOff>
    </xdr:from>
    <xdr:to>
      <xdr:col>3</xdr:col>
      <xdr:colOff>171450</xdr:colOff>
      <xdr:row>547</xdr:row>
      <xdr:rowOff>733425</xdr:rowOff>
    </xdr:to>
    <xdr:pic>
      <xdr:nvPicPr>
        <xdr:cNvPr id="132" name="img" descr="https://i.ytimg.com/vi/1noRz1YdjAI/hqdefault.jpg?sqp=-oaymwEXCPYBEIoBSFryq4qpAwkIARUAAIhCGAE=&amp;rs=AOn4CLBfrg4eRVtHIcxwV9aqDVqcLNRqFw">
          <a:hlinkClick xmlns:r="http://schemas.openxmlformats.org/officeDocument/2006/relationships" r:id="rId257"/>
          <a:extLst>
            <a:ext uri="{FF2B5EF4-FFF2-40B4-BE49-F238E27FC236}">
              <a16:creationId xmlns:a16="http://schemas.microsoft.com/office/drawing/2014/main" id="{FA7B39CB-CEEF-4419-BFF1-CFBCBB536F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085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549</xdr:row>
      <xdr:rowOff>0</xdr:rowOff>
    </xdr:from>
    <xdr:to>
      <xdr:col>3</xdr:col>
      <xdr:colOff>171450</xdr:colOff>
      <xdr:row>551</xdr:row>
      <xdr:rowOff>733425</xdr:rowOff>
    </xdr:to>
    <xdr:pic>
      <xdr:nvPicPr>
        <xdr:cNvPr id="133" name="img" descr="https://i.ytimg.com/vi/3KVjedMf5J4/hqdefault.jpg?sqp=-oaymwEXCPYBEIoBSFryq4qpAwkIARUAAIhCGAE=&amp;rs=AOn4CLBcmkXAZIFgK8sgNibOA9LrQWR6lA">
          <a:hlinkClick xmlns:r="http://schemas.openxmlformats.org/officeDocument/2006/relationships" r:id="rId259"/>
          <a:extLst>
            <a:ext uri="{FF2B5EF4-FFF2-40B4-BE49-F238E27FC236}">
              <a16:creationId xmlns:a16="http://schemas.microsoft.com/office/drawing/2014/main" id="{B39729BA-15E0-49FA-BDF5-486B5CCBC4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3375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553</xdr:row>
      <xdr:rowOff>0</xdr:rowOff>
    </xdr:from>
    <xdr:to>
      <xdr:col>3</xdr:col>
      <xdr:colOff>171450</xdr:colOff>
      <xdr:row>558</xdr:row>
      <xdr:rowOff>47625</xdr:rowOff>
    </xdr:to>
    <xdr:sp macro="" textlink="">
      <xdr:nvSpPr>
        <xdr:cNvPr id="1157" name="img">
          <a:hlinkClick xmlns:r="http://schemas.openxmlformats.org/officeDocument/2006/relationships" r:id="rId261"/>
          <a:extLst>
            <a:ext uri="{FF2B5EF4-FFF2-40B4-BE49-F238E27FC236}">
              <a16:creationId xmlns:a16="http://schemas.microsoft.com/office/drawing/2014/main" id="{172F4138-967A-41F1-A4CF-EF4BA6CF52D0}"/>
            </a:ext>
          </a:extLst>
        </xdr:cNvPr>
        <xdr:cNvSpPr>
          <a:spLocks noChangeAspect="1" noChangeArrowheads="1"/>
        </xdr:cNvSpPr>
      </xdr:nvSpPr>
      <xdr:spPr bwMode="auto">
        <a:xfrm>
          <a:off x="0" y="335708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557</xdr:row>
      <xdr:rowOff>0</xdr:rowOff>
    </xdr:from>
    <xdr:to>
      <xdr:col>3</xdr:col>
      <xdr:colOff>171450</xdr:colOff>
      <xdr:row>560</xdr:row>
      <xdr:rowOff>285750</xdr:rowOff>
    </xdr:to>
    <xdr:sp macro="" textlink="">
      <xdr:nvSpPr>
        <xdr:cNvPr id="1158" name="img">
          <a:hlinkClick xmlns:r="http://schemas.openxmlformats.org/officeDocument/2006/relationships" r:id="rId262"/>
          <a:extLst>
            <a:ext uri="{FF2B5EF4-FFF2-40B4-BE49-F238E27FC236}">
              <a16:creationId xmlns:a16="http://schemas.microsoft.com/office/drawing/2014/main" id="{2415CEC1-CD23-4C0C-B739-7B02D7EC8CAD}"/>
            </a:ext>
          </a:extLst>
        </xdr:cNvPr>
        <xdr:cNvSpPr>
          <a:spLocks noChangeAspect="1" noChangeArrowheads="1"/>
        </xdr:cNvSpPr>
      </xdr:nvSpPr>
      <xdr:spPr bwMode="auto">
        <a:xfrm>
          <a:off x="0" y="337470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561</xdr:row>
      <xdr:rowOff>0</xdr:rowOff>
    </xdr:from>
    <xdr:to>
      <xdr:col>3</xdr:col>
      <xdr:colOff>171450</xdr:colOff>
      <xdr:row>565</xdr:row>
      <xdr:rowOff>47625</xdr:rowOff>
    </xdr:to>
    <xdr:sp macro="" textlink="">
      <xdr:nvSpPr>
        <xdr:cNvPr id="1159" name="img">
          <a:hlinkClick xmlns:r="http://schemas.openxmlformats.org/officeDocument/2006/relationships" r:id="rId263"/>
          <a:extLst>
            <a:ext uri="{FF2B5EF4-FFF2-40B4-BE49-F238E27FC236}">
              <a16:creationId xmlns:a16="http://schemas.microsoft.com/office/drawing/2014/main" id="{975408CE-CA06-406B-9AE6-030496A70CFA}"/>
            </a:ext>
          </a:extLst>
        </xdr:cNvPr>
        <xdr:cNvSpPr>
          <a:spLocks noChangeAspect="1" noChangeArrowheads="1"/>
        </xdr:cNvSpPr>
      </xdr:nvSpPr>
      <xdr:spPr bwMode="auto">
        <a:xfrm>
          <a:off x="0" y="339613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565</xdr:row>
      <xdr:rowOff>0</xdr:rowOff>
    </xdr:from>
    <xdr:to>
      <xdr:col>3</xdr:col>
      <xdr:colOff>171450</xdr:colOff>
      <xdr:row>567</xdr:row>
      <xdr:rowOff>1619250</xdr:rowOff>
    </xdr:to>
    <xdr:sp macro="" textlink="">
      <xdr:nvSpPr>
        <xdr:cNvPr id="1160" name="img">
          <a:hlinkClick xmlns:r="http://schemas.openxmlformats.org/officeDocument/2006/relationships" r:id="rId264"/>
          <a:extLst>
            <a:ext uri="{FF2B5EF4-FFF2-40B4-BE49-F238E27FC236}">
              <a16:creationId xmlns:a16="http://schemas.microsoft.com/office/drawing/2014/main" id="{26F783FB-ACC2-44CC-BF8E-864AF83838A0}"/>
            </a:ext>
          </a:extLst>
        </xdr:cNvPr>
        <xdr:cNvSpPr>
          <a:spLocks noChangeAspect="1" noChangeArrowheads="1"/>
        </xdr:cNvSpPr>
      </xdr:nvSpPr>
      <xdr:spPr bwMode="auto">
        <a:xfrm>
          <a:off x="0" y="341566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569</xdr:row>
      <xdr:rowOff>0</xdr:rowOff>
    </xdr:from>
    <xdr:to>
      <xdr:col>3</xdr:col>
      <xdr:colOff>171450</xdr:colOff>
      <xdr:row>573</xdr:row>
      <xdr:rowOff>47625</xdr:rowOff>
    </xdr:to>
    <xdr:sp macro="" textlink="">
      <xdr:nvSpPr>
        <xdr:cNvPr id="1161" name="img">
          <a:hlinkClick xmlns:r="http://schemas.openxmlformats.org/officeDocument/2006/relationships" r:id="rId265"/>
          <a:extLst>
            <a:ext uri="{FF2B5EF4-FFF2-40B4-BE49-F238E27FC236}">
              <a16:creationId xmlns:a16="http://schemas.microsoft.com/office/drawing/2014/main" id="{58C148F1-390A-4545-A838-4AA51A0A5CE4}"/>
            </a:ext>
          </a:extLst>
        </xdr:cNvPr>
        <xdr:cNvSpPr>
          <a:spLocks noChangeAspect="1" noChangeArrowheads="1"/>
        </xdr:cNvSpPr>
      </xdr:nvSpPr>
      <xdr:spPr bwMode="auto">
        <a:xfrm>
          <a:off x="0" y="344662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573</xdr:row>
      <xdr:rowOff>0</xdr:rowOff>
    </xdr:from>
    <xdr:to>
      <xdr:col>3</xdr:col>
      <xdr:colOff>171450</xdr:colOff>
      <xdr:row>575</xdr:row>
      <xdr:rowOff>1619250</xdr:rowOff>
    </xdr:to>
    <xdr:sp macro="" textlink="">
      <xdr:nvSpPr>
        <xdr:cNvPr id="1162" name="img">
          <a:hlinkClick xmlns:r="http://schemas.openxmlformats.org/officeDocument/2006/relationships" r:id="rId266"/>
          <a:extLst>
            <a:ext uri="{FF2B5EF4-FFF2-40B4-BE49-F238E27FC236}">
              <a16:creationId xmlns:a16="http://schemas.microsoft.com/office/drawing/2014/main" id="{CF3A11B7-9B85-4AA1-A327-0D4EE28A3ACE}"/>
            </a:ext>
          </a:extLst>
        </xdr:cNvPr>
        <xdr:cNvSpPr>
          <a:spLocks noChangeAspect="1" noChangeArrowheads="1"/>
        </xdr:cNvSpPr>
      </xdr:nvSpPr>
      <xdr:spPr bwMode="auto">
        <a:xfrm>
          <a:off x="0" y="346614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578</xdr:row>
      <xdr:rowOff>0</xdr:rowOff>
    </xdr:from>
    <xdr:to>
      <xdr:col>3</xdr:col>
      <xdr:colOff>171450</xdr:colOff>
      <xdr:row>580</xdr:row>
      <xdr:rowOff>1619250</xdr:rowOff>
    </xdr:to>
    <xdr:sp macro="" textlink="">
      <xdr:nvSpPr>
        <xdr:cNvPr id="1163" name="img">
          <a:hlinkClick xmlns:r="http://schemas.openxmlformats.org/officeDocument/2006/relationships" r:id="rId267"/>
          <a:extLst>
            <a:ext uri="{FF2B5EF4-FFF2-40B4-BE49-F238E27FC236}">
              <a16:creationId xmlns:a16="http://schemas.microsoft.com/office/drawing/2014/main" id="{3E407B2F-263E-48B4-9EC7-52911A34DEF9}"/>
            </a:ext>
          </a:extLst>
        </xdr:cNvPr>
        <xdr:cNvSpPr>
          <a:spLocks noChangeAspect="1" noChangeArrowheads="1"/>
        </xdr:cNvSpPr>
      </xdr:nvSpPr>
      <xdr:spPr bwMode="auto">
        <a:xfrm>
          <a:off x="0" y="350091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583</xdr:row>
      <xdr:rowOff>0</xdr:rowOff>
    </xdr:from>
    <xdr:to>
      <xdr:col>3</xdr:col>
      <xdr:colOff>171450</xdr:colOff>
      <xdr:row>585</xdr:row>
      <xdr:rowOff>1619250</xdr:rowOff>
    </xdr:to>
    <xdr:sp macro="" textlink="">
      <xdr:nvSpPr>
        <xdr:cNvPr id="1164" name="img">
          <a:hlinkClick xmlns:r="http://schemas.openxmlformats.org/officeDocument/2006/relationships" r:id="rId268"/>
          <a:extLst>
            <a:ext uri="{FF2B5EF4-FFF2-40B4-BE49-F238E27FC236}">
              <a16:creationId xmlns:a16="http://schemas.microsoft.com/office/drawing/2014/main" id="{D780B615-90D4-4E49-91B6-3B04504280E2}"/>
            </a:ext>
          </a:extLst>
        </xdr:cNvPr>
        <xdr:cNvSpPr>
          <a:spLocks noChangeAspect="1" noChangeArrowheads="1"/>
        </xdr:cNvSpPr>
      </xdr:nvSpPr>
      <xdr:spPr bwMode="auto">
        <a:xfrm>
          <a:off x="0" y="353187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587</xdr:row>
      <xdr:rowOff>0</xdr:rowOff>
    </xdr:from>
    <xdr:to>
      <xdr:col>3</xdr:col>
      <xdr:colOff>171450</xdr:colOff>
      <xdr:row>589</xdr:row>
      <xdr:rowOff>1619250</xdr:rowOff>
    </xdr:to>
    <xdr:sp macro="" textlink="">
      <xdr:nvSpPr>
        <xdr:cNvPr id="1165" name="img">
          <a:hlinkClick xmlns:r="http://schemas.openxmlformats.org/officeDocument/2006/relationships" r:id="rId269"/>
          <a:extLst>
            <a:ext uri="{FF2B5EF4-FFF2-40B4-BE49-F238E27FC236}">
              <a16:creationId xmlns:a16="http://schemas.microsoft.com/office/drawing/2014/main" id="{C1F3CF31-421B-4671-B1C9-20EA6E58D767}"/>
            </a:ext>
          </a:extLst>
        </xdr:cNvPr>
        <xdr:cNvSpPr>
          <a:spLocks noChangeAspect="1" noChangeArrowheads="1"/>
        </xdr:cNvSpPr>
      </xdr:nvSpPr>
      <xdr:spPr bwMode="auto">
        <a:xfrm>
          <a:off x="0" y="356092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591</xdr:row>
      <xdr:rowOff>0</xdr:rowOff>
    </xdr:from>
    <xdr:to>
      <xdr:col>3</xdr:col>
      <xdr:colOff>171450</xdr:colOff>
      <xdr:row>593</xdr:row>
      <xdr:rowOff>1619250</xdr:rowOff>
    </xdr:to>
    <xdr:sp macro="" textlink="">
      <xdr:nvSpPr>
        <xdr:cNvPr id="1166" name="img">
          <a:hlinkClick xmlns:r="http://schemas.openxmlformats.org/officeDocument/2006/relationships" r:id="rId270"/>
          <a:extLst>
            <a:ext uri="{FF2B5EF4-FFF2-40B4-BE49-F238E27FC236}">
              <a16:creationId xmlns:a16="http://schemas.microsoft.com/office/drawing/2014/main" id="{E8D76B74-031B-4050-8841-8C1C4CFC5711}"/>
            </a:ext>
          </a:extLst>
        </xdr:cNvPr>
        <xdr:cNvSpPr>
          <a:spLocks noChangeAspect="1" noChangeArrowheads="1"/>
        </xdr:cNvSpPr>
      </xdr:nvSpPr>
      <xdr:spPr bwMode="auto">
        <a:xfrm>
          <a:off x="0" y="358616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595</xdr:row>
      <xdr:rowOff>0</xdr:rowOff>
    </xdr:from>
    <xdr:to>
      <xdr:col>3</xdr:col>
      <xdr:colOff>171450</xdr:colOff>
      <xdr:row>597</xdr:row>
      <xdr:rowOff>1619250</xdr:rowOff>
    </xdr:to>
    <xdr:sp macro="" textlink="">
      <xdr:nvSpPr>
        <xdr:cNvPr id="1167" name="img">
          <a:hlinkClick xmlns:r="http://schemas.openxmlformats.org/officeDocument/2006/relationships" r:id="rId271"/>
          <a:extLst>
            <a:ext uri="{FF2B5EF4-FFF2-40B4-BE49-F238E27FC236}">
              <a16:creationId xmlns:a16="http://schemas.microsoft.com/office/drawing/2014/main" id="{87907522-9D52-4272-AD37-3DB549623B8C}"/>
            </a:ext>
          </a:extLst>
        </xdr:cNvPr>
        <xdr:cNvSpPr>
          <a:spLocks noChangeAspect="1" noChangeArrowheads="1"/>
        </xdr:cNvSpPr>
      </xdr:nvSpPr>
      <xdr:spPr bwMode="auto">
        <a:xfrm>
          <a:off x="0" y="361330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599</xdr:row>
      <xdr:rowOff>0</xdr:rowOff>
    </xdr:from>
    <xdr:to>
      <xdr:col>3</xdr:col>
      <xdr:colOff>171450</xdr:colOff>
      <xdr:row>603</xdr:row>
      <xdr:rowOff>47625</xdr:rowOff>
    </xdr:to>
    <xdr:sp macro="" textlink="">
      <xdr:nvSpPr>
        <xdr:cNvPr id="1168" name="img">
          <a:hlinkClick xmlns:r="http://schemas.openxmlformats.org/officeDocument/2006/relationships" r:id="rId272"/>
          <a:extLst>
            <a:ext uri="{FF2B5EF4-FFF2-40B4-BE49-F238E27FC236}">
              <a16:creationId xmlns:a16="http://schemas.microsoft.com/office/drawing/2014/main" id="{EE51F1F3-B6F0-4FE9-966A-070B293E5E3B}"/>
            </a:ext>
          </a:extLst>
        </xdr:cNvPr>
        <xdr:cNvSpPr>
          <a:spLocks noChangeAspect="1" noChangeArrowheads="1"/>
        </xdr:cNvSpPr>
      </xdr:nvSpPr>
      <xdr:spPr bwMode="auto">
        <a:xfrm>
          <a:off x="0" y="364617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603</xdr:row>
      <xdr:rowOff>0</xdr:rowOff>
    </xdr:from>
    <xdr:to>
      <xdr:col>3</xdr:col>
      <xdr:colOff>171450</xdr:colOff>
      <xdr:row>605</xdr:row>
      <xdr:rowOff>733425</xdr:rowOff>
    </xdr:to>
    <xdr:pic>
      <xdr:nvPicPr>
        <xdr:cNvPr id="146" name="img" descr="https://i.ytimg.com/vi/a1cwTADqt9A/hqdefault.jpg?sqp=-oaymwEXCPYBEIoBSFryq4qpAwkIARUAAIhCGAE=&amp;rs=AOn4CLCadLW91RvqUEtArTDeemjFn3ONGw">
          <a:hlinkClick xmlns:r="http://schemas.openxmlformats.org/officeDocument/2006/relationships" r:id="rId273"/>
          <a:extLst>
            <a:ext uri="{FF2B5EF4-FFF2-40B4-BE49-F238E27FC236}">
              <a16:creationId xmlns:a16="http://schemas.microsoft.com/office/drawing/2014/main" id="{9F0E9A78-15DE-46CB-8842-E1429CA137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656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607</xdr:row>
      <xdr:rowOff>0</xdr:rowOff>
    </xdr:from>
    <xdr:to>
      <xdr:col>3</xdr:col>
      <xdr:colOff>171450</xdr:colOff>
      <xdr:row>609</xdr:row>
      <xdr:rowOff>733425</xdr:rowOff>
    </xdr:to>
    <xdr:pic>
      <xdr:nvPicPr>
        <xdr:cNvPr id="147" name="img" descr="https://i.ytimg.com/vi/hupH1zvf-8k/hqdefault.jpg?sqp=-oaymwEXCPYBEIoBSFryq4qpAwkIARUAAIhCGAE=&amp;rs=AOn4CLAd6CXcih24oERljSbabnZd90J6Vw">
          <a:hlinkClick xmlns:r="http://schemas.openxmlformats.org/officeDocument/2006/relationships" r:id="rId275"/>
          <a:extLst>
            <a:ext uri="{FF2B5EF4-FFF2-40B4-BE49-F238E27FC236}">
              <a16:creationId xmlns:a16="http://schemas.microsoft.com/office/drawing/2014/main" id="{CA6247A2-5F7A-4D34-AD83-3A09BFDC3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890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611</xdr:row>
      <xdr:rowOff>0</xdr:rowOff>
    </xdr:from>
    <xdr:to>
      <xdr:col>3</xdr:col>
      <xdr:colOff>171450</xdr:colOff>
      <xdr:row>613</xdr:row>
      <xdr:rowOff>733425</xdr:rowOff>
    </xdr:to>
    <xdr:pic>
      <xdr:nvPicPr>
        <xdr:cNvPr id="148" name="img" descr="https://i.ytimg.com/vi/Wiba2qR3tfQ/hqdefault.jpg?sqp=-oaymwEXCPYBEIoBSFryq4qpAwkIARUAAIhCGAE=&amp;rs=AOn4CLC7yG8M2V2bqzjIMqwn6k-d9i5p8Q">
          <a:hlinkClick xmlns:r="http://schemas.openxmlformats.org/officeDocument/2006/relationships" r:id="rId277"/>
          <a:extLst>
            <a:ext uri="{FF2B5EF4-FFF2-40B4-BE49-F238E27FC236}">
              <a16:creationId xmlns:a16="http://schemas.microsoft.com/office/drawing/2014/main" id="{ED81A6F3-7A4B-4965-B804-7F149B9CDE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0855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615</xdr:row>
      <xdr:rowOff>0</xdr:rowOff>
    </xdr:from>
    <xdr:to>
      <xdr:col>3</xdr:col>
      <xdr:colOff>171450</xdr:colOff>
      <xdr:row>617</xdr:row>
      <xdr:rowOff>733425</xdr:rowOff>
    </xdr:to>
    <xdr:pic>
      <xdr:nvPicPr>
        <xdr:cNvPr id="149" name="img" descr="https://i.ytimg.com/vi/hI0Pm4Zu-k8/hqdefault.jpg?sqp=-oaymwEXCPYBEIoBSFryq4qpAwkIARUAAIhCGAE=&amp;rs=AOn4CLB6YEVIyT9YpetBja1lKJO_1r5q2g">
          <a:hlinkClick xmlns:r="http://schemas.openxmlformats.org/officeDocument/2006/relationships" r:id="rId279"/>
          <a:extLst>
            <a:ext uri="{FF2B5EF4-FFF2-40B4-BE49-F238E27FC236}">
              <a16:creationId xmlns:a16="http://schemas.microsoft.com/office/drawing/2014/main" id="{4706869A-E85C-4748-9CE2-3B948B6213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2618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619</xdr:row>
      <xdr:rowOff>0</xdr:rowOff>
    </xdr:from>
    <xdr:to>
      <xdr:col>3</xdr:col>
      <xdr:colOff>171450</xdr:colOff>
      <xdr:row>621</xdr:row>
      <xdr:rowOff>733425</xdr:rowOff>
    </xdr:to>
    <xdr:pic>
      <xdr:nvPicPr>
        <xdr:cNvPr id="150" name="img" descr="https://i.ytimg.com/vi/5iqqLLefHsc/hqdefault.jpg?sqp=-oaymwEXCPYBEIoBSFryq4qpAwkIARUAAIhCGAE=&amp;rs=AOn4CLDhg-1xV83mG8FwYeza5ShwTnB_Og">
          <a:hlinkClick xmlns:r="http://schemas.openxmlformats.org/officeDocument/2006/relationships" r:id="rId281"/>
          <a:extLst>
            <a:ext uri="{FF2B5EF4-FFF2-40B4-BE49-F238E27FC236}">
              <a16:creationId xmlns:a16="http://schemas.microsoft.com/office/drawing/2014/main" id="{12CA2192-BD78-412B-AFB2-A8FC317A2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514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623</xdr:row>
      <xdr:rowOff>0</xdr:rowOff>
    </xdr:from>
    <xdr:to>
      <xdr:col>3</xdr:col>
      <xdr:colOff>171450</xdr:colOff>
      <xdr:row>625</xdr:row>
      <xdr:rowOff>733425</xdr:rowOff>
    </xdr:to>
    <xdr:pic>
      <xdr:nvPicPr>
        <xdr:cNvPr id="151" name="img" descr="https://i.ytimg.com/vi/CR5HtTsUl5E/hqdefault.jpg?sqp=-oaymwEXCPYBEIoBSFryq4qpAwkIARUAAIhCGAE=&amp;rs=AOn4CLAsFlfqry2MULYL62iN5vHBtXp-iw">
          <a:hlinkClick xmlns:r="http://schemas.openxmlformats.org/officeDocument/2006/relationships" r:id="rId283"/>
          <a:extLst>
            <a:ext uri="{FF2B5EF4-FFF2-40B4-BE49-F238E27FC236}">
              <a16:creationId xmlns:a16="http://schemas.microsoft.com/office/drawing/2014/main" id="{FA0533DB-7104-4D0D-9382-5E26A18DAA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728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627</xdr:row>
      <xdr:rowOff>0</xdr:rowOff>
    </xdr:from>
    <xdr:to>
      <xdr:col>3</xdr:col>
      <xdr:colOff>171450</xdr:colOff>
      <xdr:row>629</xdr:row>
      <xdr:rowOff>733425</xdr:rowOff>
    </xdr:to>
    <xdr:pic>
      <xdr:nvPicPr>
        <xdr:cNvPr id="152" name="img" descr="https://i.ytimg.com/vi/gj-bxPfzjAI/hqdefault.jpg?sqp=-oaymwEXCPYBEIoBSFryq4qpAwkIARUAAIhCGAE=&amp;rs=AOn4CLDsnVO-CYtqGSoBBnKAT3Ieha55hA">
          <a:hlinkClick xmlns:r="http://schemas.openxmlformats.org/officeDocument/2006/relationships" r:id="rId285"/>
          <a:extLst>
            <a:ext uri="{FF2B5EF4-FFF2-40B4-BE49-F238E27FC236}">
              <a16:creationId xmlns:a16="http://schemas.microsoft.com/office/drawing/2014/main" id="{2287AD7D-F800-409B-82F9-3695659617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942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631</xdr:row>
      <xdr:rowOff>0</xdr:rowOff>
    </xdr:from>
    <xdr:to>
      <xdr:col>3</xdr:col>
      <xdr:colOff>171450</xdr:colOff>
      <xdr:row>633</xdr:row>
      <xdr:rowOff>733425</xdr:rowOff>
    </xdr:to>
    <xdr:pic>
      <xdr:nvPicPr>
        <xdr:cNvPr id="153" name="img" descr="https://i.ytimg.com/vi/NJoGsA0HY9Q/hqdefault.jpg?sqp=-oaymwEXCPYBEIoBSFryq4qpAwkIARUAAIhCGAE=&amp;rs=AOn4CLDXdbS-HQ7dcoRjeoAtvek0nwdm0g">
          <a:hlinkClick xmlns:r="http://schemas.openxmlformats.org/officeDocument/2006/relationships" r:id="rId287"/>
          <a:extLst>
            <a:ext uri="{FF2B5EF4-FFF2-40B4-BE49-F238E27FC236}">
              <a16:creationId xmlns:a16="http://schemas.microsoft.com/office/drawing/2014/main" id="{55C688C4-43A5-4E3D-85C5-1B313E1860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76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635</xdr:row>
      <xdr:rowOff>0</xdr:rowOff>
    </xdr:from>
    <xdr:to>
      <xdr:col>3</xdr:col>
      <xdr:colOff>171450</xdr:colOff>
      <xdr:row>637</xdr:row>
      <xdr:rowOff>733425</xdr:rowOff>
    </xdr:to>
    <xdr:pic>
      <xdr:nvPicPr>
        <xdr:cNvPr id="154" name="img" descr="https://i.ytimg.com/vi/Opw9G1qKCcM/hqdefault.jpg?sqp=-oaymwEXCPYBEIoBSFryq4qpAwkIARUAAIhCGAE=&amp;rs=AOn4CLARF6AzOs_6M__pQoFngbJM3GL8wA">
          <a:hlinkClick xmlns:r="http://schemas.openxmlformats.org/officeDocument/2006/relationships" r:id="rId289"/>
          <a:extLst>
            <a:ext uri="{FF2B5EF4-FFF2-40B4-BE49-F238E27FC236}">
              <a16:creationId xmlns:a16="http://schemas.microsoft.com/office/drawing/2014/main" id="{F3CBBD96-4E0E-4C1B-B000-7F066C6C9C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3714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639</xdr:row>
      <xdr:rowOff>0</xdr:rowOff>
    </xdr:from>
    <xdr:to>
      <xdr:col>3</xdr:col>
      <xdr:colOff>171450</xdr:colOff>
      <xdr:row>641</xdr:row>
      <xdr:rowOff>733425</xdr:rowOff>
    </xdr:to>
    <xdr:pic>
      <xdr:nvPicPr>
        <xdr:cNvPr id="155" name="img" descr="https://i.ytimg.com/vi/yLC8hajZPQM/hqdefault.jpg?sqp=-oaymwEXCPYBEIoBSFryq4qpAwkIARUAAIhCGAE=&amp;rs=AOn4CLB4m9rujiZU4tQ0kNPZahj6xMBnNA">
          <a:hlinkClick xmlns:r="http://schemas.openxmlformats.org/officeDocument/2006/relationships" r:id="rId291"/>
          <a:extLst>
            <a:ext uri="{FF2B5EF4-FFF2-40B4-BE49-F238E27FC236}">
              <a16:creationId xmlns:a16="http://schemas.microsoft.com/office/drawing/2014/main" id="{58233776-3041-4CA1-AD3B-3326A852A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5286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643</xdr:row>
      <xdr:rowOff>0</xdr:rowOff>
    </xdr:from>
    <xdr:to>
      <xdr:col>3</xdr:col>
      <xdr:colOff>171450</xdr:colOff>
      <xdr:row>645</xdr:row>
      <xdr:rowOff>733425</xdr:rowOff>
    </xdr:to>
    <xdr:pic>
      <xdr:nvPicPr>
        <xdr:cNvPr id="156" name="img" descr="https://i.ytimg.com/vi/0s5SP-8R6is/hqdefault.jpg?sqp=-oaymwEXCPYBEIoBSFryq4qpAwkIARUAAIhCGAE=&amp;rs=AOn4CLAgLD4jTaj0SKkCdSz2AyxGNVOBng">
          <a:hlinkClick xmlns:r="http://schemas.openxmlformats.org/officeDocument/2006/relationships" r:id="rId293"/>
          <a:extLst>
            <a:ext uri="{FF2B5EF4-FFF2-40B4-BE49-F238E27FC236}">
              <a16:creationId xmlns:a16="http://schemas.microsoft.com/office/drawing/2014/main" id="{1447D339-520A-47B3-A468-DEBC2DC121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7238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647</xdr:row>
      <xdr:rowOff>0</xdr:rowOff>
    </xdr:from>
    <xdr:to>
      <xdr:col>3</xdr:col>
      <xdr:colOff>171450</xdr:colOff>
      <xdr:row>649</xdr:row>
      <xdr:rowOff>733425</xdr:rowOff>
    </xdr:to>
    <xdr:pic>
      <xdr:nvPicPr>
        <xdr:cNvPr id="157" name="img" descr="https://i.ytimg.com/vi/c_qoYTYCSG8/hqdefault.jpg?sqp=-oaymwEXCPYBEIoBSFryq4qpAwkIARUAAIhCGAE=&amp;rs=AOn4CLBIcpbiTuyTtMleGS_aesNYC4akng">
          <a:hlinkClick xmlns:r="http://schemas.openxmlformats.org/officeDocument/2006/relationships" r:id="rId295"/>
          <a:extLst>
            <a:ext uri="{FF2B5EF4-FFF2-40B4-BE49-F238E27FC236}">
              <a16:creationId xmlns:a16="http://schemas.microsoft.com/office/drawing/2014/main" id="{E37F869A-D87D-493A-B59B-DD9F1B327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0144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651</xdr:row>
      <xdr:rowOff>0</xdr:rowOff>
    </xdr:from>
    <xdr:to>
      <xdr:col>3</xdr:col>
      <xdr:colOff>171450</xdr:colOff>
      <xdr:row>653</xdr:row>
      <xdr:rowOff>733425</xdr:rowOff>
    </xdr:to>
    <xdr:pic>
      <xdr:nvPicPr>
        <xdr:cNvPr id="158" name="img" descr="https://i.ytimg.com/vi/sdMNgGD9G_M/hqdefault.jpg?sqp=-oaymwEXCPYBEIoBSFryq4qpAwkIARUAAIhCGAE=&amp;rs=AOn4CLCadiSOB-yq21D7boYuJGNCGEsyHQ">
          <a:hlinkClick xmlns:r="http://schemas.openxmlformats.org/officeDocument/2006/relationships" r:id="rId297"/>
          <a:extLst>
            <a:ext uri="{FF2B5EF4-FFF2-40B4-BE49-F238E27FC236}">
              <a16:creationId xmlns:a16="http://schemas.microsoft.com/office/drawing/2014/main" id="{E9232921-542C-4E31-8694-16F7E4B964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2477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655</xdr:row>
      <xdr:rowOff>0</xdr:rowOff>
    </xdr:from>
    <xdr:to>
      <xdr:col>3</xdr:col>
      <xdr:colOff>171450</xdr:colOff>
      <xdr:row>657</xdr:row>
      <xdr:rowOff>733425</xdr:rowOff>
    </xdr:to>
    <xdr:pic>
      <xdr:nvPicPr>
        <xdr:cNvPr id="159" name="img" descr="https://i.ytimg.com/vi/2Dsg_WtxKdc/hqdefault.jpg?sqp=-oaymwEXCPYBEIoBSFryq4qpAwkIARUAAIhCGAE=&amp;rs=AOn4CLBMBXG7NmHgVPMd9f18Yt71kjzUaQ">
          <a:hlinkClick xmlns:r="http://schemas.openxmlformats.org/officeDocument/2006/relationships" r:id="rId299"/>
          <a:extLst>
            <a:ext uri="{FF2B5EF4-FFF2-40B4-BE49-F238E27FC236}">
              <a16:creationId xmlns:a16="http://schemas.microsoft.com/office/drawing/2014/main" id="{8CEC61C6-2671-4700-A1E0-A4C3F3034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4049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659</xdr:row>
      <xdr:rowOff>0</xdr:rowOff>
    </xdr:from>
    <xdr:to>
      <xdr:col>3</xdr:col>
      <xdr:colOff>171450</xdr:colOff>
      <xdr:row>661</xdr:row>
      <xdr:rowOff>733425</xdr:rowOff>
    </xdr:to>
    <xdr:pic>
      <xdr:nvPicPr>
        <xdr:cNvPr id="160" name="img" descr="https://i.ytimg.com/vi/vWlL1J_O7Ug/hqdefault.jpg?sqp=-oaymwEXCPYBEIoBSFryq4qpAwkIARUAAIhCGAE=&amp;rs=AOn4CLBxD4zNI0F9y3Fm3VRQBjKw_SLdlw">
          <a:hlinkClick xmlns:r="http://schemas.openxmlformats.org/officeDocument/2006/relationships" r:id="rId301"/>
          <a:extLst>
            <a:ext uri="{FF2B5EF4-FFF2-40B4-BE49-F238E27FC236}">
              <a16:creationId xmlns:a16="http://schemas.microsoft.com/office/drawing/2014/main" id="{08F9A75C-7B1D-4D65-B73A-1E9B0598A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954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663</xdr:row>
      <xdr:rowOff>0</xdr:rowOff>
    </xdr:from>
    <xdr:to>
      <xdr:col>3</xdr:col>
      <xdr:colOff>171450</xdr:colOff>
      <xdr:row>665</xdr:row>
      <xdr:rowOff>733425</xdr:rowOff>
    </xdr:to>
    <xdr:pic>
      <xdr:nvPicPr>
        <xdr:cNvPr id="161" name="img" descr="https://i.ytimg.com/vi/NntQb_4-NlQ/hqdefault.jpg?sqp=-oaymwEXCPYBEIoBSFryq4qpAwkIARUAAIhCGAE=&amp;rs=AOn4CLDKW83FWjJsqfNZdhLNow-CznHcSw">
          <a:hlinkClick xmlns:r="http://schemas.openxmlformats.org/officeDocument/2006/relationships" r:id="rId303"/>
          <a:extLst>
            <a:ext uri="{FF2B5EF4-FFF2-40B4-BE49-F238E27FC236}">
              <a16:creationId xmlns:a16="http://schemas.microsoft.com/office/drawing/2014/main" id="{0487B330-BDC0-4754-9F90-7621741132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9859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667</xdr:row>
      <xdr:rowOff>0</xdr:rowOff>
    </xdr:from>
    <xdr:to>
      <xdr:col>3</xdr:col>
      <xdr:colOff>171450</xdr:colOff>
      <xdr:row>669</xdr:row>
      <xdr:rowOff>733425</xdr:rowOff>
    </xdr:to>
    <xdr:pic>
      <xdr:nvPicPr>
        <xdr:cNvPr id="162" name="img" descr="https://i.ytimg.com/vi/V_cUKAmLJio/hqdefault.jpg?sqp=-oaymwEXCPYBEIoBSFryq4qpAwkIARUAAIhCGAE=&amp;rs=AOn4CLA6avhDYx5NouMebZdOuJO4FFV9lw">
          <a:hlinkClick xmlns:r="http://schemas.openxmlformats.org/officeDocument/2006/relationships" r:id="rId305"/>
          <a:extLst>
            <a:ext uri="{FF2B5EF4-FFF2-40B4-BE49-F238E27FC236}">
              <a16:creationId xmlns:a16="http://schemas.microsoft.com/office/drawing/2014/main" id="{80E67217-5A7C-4408-B732-66636F752A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181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671</xdr:row>
      <xdr:rowOff>0</xdr:rowOff>
    </xdr:from>
    <xdr:to>
      <xdr:col>3</xdr:col>
      <xdr:colOff>171450</xdr:colOff>
      <xdr:row>673</xdr:row>
      <xdr:rowOff>733425</xdr:rowOff>
    </xdr:to>
    <xdr:pic>
      <xdr:nvPicPr>
        <xdr:cNvPr id="163" name="img" descr="https://i.ytimg.com/vi/EWoia45q-Ik/hqdefault.jpg?sqp=-oaymwEXCPYBEIoBSFryq4qpAwkIARUAAIhCGAE=&amp;rs=AOn4CLD45-LMeXosaCoUY5TNLEuii94oFA">
          <a:hlinkClick xmlns:r="http://schemas.openxmlformats.org/officeDocument/2006/relationships" r:id="rId307"/>
          <a:extLst>
            <a:ext uri="{FF2B5EF4-FFF2-40B4-BE49-F238E27FC236}">
              <a16:creationId xmlns:a16="http://schemas.microsoft.com/office/drawing/2014/main" id="{9C5A1D5A-4760-4E12-A89E-332B3897A2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414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676</xdr:row>
      <xdr:rowOff>0</xdr:rowOff>
    </xdr:from>
    <xdr:to>
      <xdr:col>3</xdr:col>
      <xdr:colOff>171450</xdr:colOff>
      <xdr:row>678</xdr:row>
      <xdr:rowOff>1619250</xdr:rowOff>
    </xdr:to>
    <xdr:sp macro="" textlink="">
      <xdr:nvSpPr>
        <xdr:cNvPr id="1187" name="img">
          <a:hlinkClick xmlns:r="http://schemas.openxmlformats.org/officeDocument/2006/relationships" r:id="rId309"/>
          <a:extLst>
            <a:ext uri="{FF2B5EF4-FFF2-40B4-BE49-F238E27FC236}">
              <a16:creationId xmlns:a16="http://schemas.microsoft.com/office/drawing/2014/main" id="{92D6A28E-0F1C-43E8-9C7B-086BF72FED1F}"/>
            </a:ext>
          </a:extLst>
        </xdr:cNvPr>
        <xdr:cNvSpPr>
          <a:spLocks noChangeAspect="1" noChangeArrowheads="1"/>
        </xdr:cNvSpPr>
      </xdr:nvSpPr>
      <xdr:spPr bwMode="auto">
        <a:xfrm>
          <a:off x="0" y="407050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680</xdr:row>
      <xdr:rowOff>0</xdr:rowOff>
    </xdr:from>
    <xdr:to>
      <xdr:col>3</xdr:col>
      <xdr:colOff>171450</xdr:colOff>
      <xdr:row>685</xdr:row>
      <xdr:rowOff>47625</xdr:rowOff>
    </xdr:to>
    <xdr:sp macro="" textlink="">
      <xdr:nvSpPr>
        <xdr:cNvPr id="1188" name="img">
          <a:hlinkClick xmlns:r="http://schemas.openxmlformats.org/officeDocument/2006/relationships" r:id="rId310"/>
          <a:extLst>
            <a:ext uri="{FF2B5EF4-FFF2-40B4-BE49-F238E27FC236}">
              <a16:creationId xmlns:a16="http://schemas.microsoft.com/office/drawing/2014/main" id="{50279331-0877-4CD7-9EC4-9560B714CA1F}"/>
            </a:ext>
          </a:extLst>
        </xdr:cNvPr>
        <xdr:cNvSpPr>
          <a:spLocks noChangeAspect="1" noChangeArrowheads="1"/>
        </xdr:cNvSpPr>
      </xdr:nvSpPr>
      <xdr:spPr bwMode="auto">
        <a:xfrm>
          <a:off x="0" y="409575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684</xdr:row>
      <xdr:rowOff>0</xdr:rowOff>
    </xdr:from>
    <xdr:to>
      <xdr:col>3</xdr:col>
      <xdr:colOff>171450</xdr:colOff>
      <xdr:row>689</xdr:row>
      <xdr:rowOff>47625</xdr:rowOff>
    </xdr:to>
    <xdr:sp macro="" textlink="">
      <xdr:nvSpPr>
        <xdr:cNvPr id="1189" name="img">
          <a:hlinkClick xmlns:r="http://schemas.openxmlformats.org/officeDocument/2006/relationships" r:id="rId311"/>
          <a:extLst>
            <a:ext uri="{FF2B5EF4-FFF2-40B4-BE49-F238E27FC236}">
              <a16:creationId xmlns:a16="http://schemas.microsoft.com/office/drawing/2014/main" id="{AE60A2C2-236A-485E-86E5-703EED89495B}"/>
            </a:ext>
          </a:extLst>
        </xdr:cNvPr>
        <xdr:cNvSpPr>
          <a:spLocks noChangeAspect="1" noChangeArrowheads="1"/>
        </xdr:cNvSpPr>
      </xdr:nvSpPr>
      <xdr:spPr bwMode="auto">
        <a:xfrm>
          <a:off x="0" y="411337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688</xdr:row>
      <xdr:rowOff>0</xdr:rowOff>
    </xdr:from>
    <xdr:to>
      <xdr:col>3</xdr:col>
      <xdr:colOff>171450</xdr:colOff>
      <xdr:row>690</xdr:row>
      <xdr:rowOff>1619250</xdr:rowOff>
    </xdr:to>
    <xdr:sp macro="" textlink="">
      <xdr:nvSpPr>
        <xdr:cNvPr id="1190" name="img">
          <a:hlinkClick xmlns:r="http://schemas.openxmlformats.org/officeDocument/2006/relationships" r:id="rId312"/>
          <a:extLst>
            <a:ext uri="{FF2B5EF4-FFF2-40B4-BE49-F238E27FC236}">
              <a16:creationId xmlns:a16="http://schemas.microsoft.com/office/drawing/2014/main" id="{EC57416E-D666-42F2-AE86-CE7052A7343A}"/>
            </a:ext>
          </a:extLst>
        </xdr:cNvPr>
        <xdr:cNvSpPr>
          <a:spLocks noChangeAspect="1" noChangeArrowheads="1"/>
        </xdr:cNvSpPr>
      </xdr:nvSpPr>
      <xdr:spPr bwMode="auto">
        <a:xfrm>
          <a:off x="0" y="413099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693</xdr:row>
      <xdr:rowOff>0</xdr:rowOff>
    </xdr:from>
    <xdr:to>
      <xdr:col>3</xdr:col>
      <xdr:colOff>171450</xdr:colOff>
      <xdr:row>696</xdr:row>
      <xdr:rowOff>285750</xdr:rowOff>
    </xdr:to>
    <xdr:sp macro="" textlink="">
      <xdr:nvSpPr>
        <xdr:cNvPr id="1191" name="img">
          <a:hlinkClick xmlns:r="http://schemas.openxmlformats.org/officeDocument/2006/relationships" r:id="rId313"/>
          <a:extLst>
            <a:ext uri="{FF2B5EF4-FFF2-40B4-BE49-F238E27FC236}">
              <a16:creationId xmlns:a16="http://schemas.microsoft.com/office/drawing/2014/main" id="{47122948-6A12-4701-A760-2C261AE3B9B7}"/>
            </a:ext>
          </a:extLst>
        </xdr:cNvPr>
        <xdr:cNvSpPr>
          <a:spLocks noChangeAspect="1" noChangeArrowheads="1"/>
        </xdr:cNvSpPr>
      </xdr:nvSpPr>
      <xdr:spPr bwMode="auto">
        <a:xfrm>
          <a:off x="0" y="415813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697</xdr:row>
      <xdr:rowOff>0</xdr:rowOff>
    </xdr:from>
    <xdr:to>
      <xdr:col>3</xdr:col>
      <xdr:colOff>171450</xdr:colOff>
      <xdr:row>700</xdr:row>
      <xdr:rowOff>95250</xdr:rowOff>
    </xdr:to>
    <xdr:sp macro="" textlink="">
      <xdr:nvSpPr>
        <xdr:cNvPr id="1192" name="img">
          <a:hlinkClick xmlns:r="http://schemas.openxmlformats.org/officeDocument/2006/relationships" r:id="rId314"/>
          <a:extLst>
            <a:ext uri="{FF2B5EF4-FFF2-40B4-BE49-F238E27FC236}">
              <a16:creationId xmlns:a16="http://schemas.microsoft.com/office/drawing/2014/main" id="{3191E177-6479-4EBE-B632-42DD85F8B465}"/>
            </a:ext>
          </a:extLst>
        </xdr:cNvPr>
        <xdr:cNvSpPr>
          <a:spLocks noChangeAspect="1" noChangeArrowheads="1"/>
        </xdr:cNvSpPr>
      </xdr:nvSpPr>
      <xdr:spPr bwMode="auto">
        <a:xfrm>
          <a:off x="0" y="417957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701</xdr:row>
      <xdr:rowOff>0</xdr:rowOff>
    </xdr:from>
    <xdr:to>
      <xdr:col>3</xdr:col>
      <xdr:colOff>171450</xdr:colOff>
      <xdr:row>707</xdr:row>
      <xdr:rowOff>47625</xdr:rowOff>
    </xdr:to>
    <xdr:sp macro="" textlink="">
      <xdr:nvSpPr>
        <xdr:cNvPr id="1193" name="img">
          <a:hlinkClick xmlns:r="http://schemas.openxmlformats.org/officeDocument/2006/relationships" r:id="rId315"/>
          <a:extLst>
            <a:ext uri="{FF2B5EF4-FFF2-40B4-BE49-F238E27FC236}">
              <a16:creationId xmlns:a16="http://schemas.microsoft.com/office/drawing/2014/main" id="{8DA4F0E5-42FB-452F-8902-866C45C16AAF}"/>
            </a:ext>
          </a:extLst>
        </xdr:cNvPr>
        <xdr:cNvSpPr>
          <a:spLocks noChangeAspect="1" noChangeArrowheads="1"/>
        </xdr:cNvSpPr>
      </xdr:nvSpPr>
      <xdr:spPr bwMode="auto">
        <a:xfrm>
          <a:off x="0" y="420290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705</xdr:row>
      <xdr:rowOff>0</xdr:rowOff>
    </xdr:from>
    <xdr:to>
      <xdr:col>3</xdr:col>
      <xdr:colOff>171450</xdr:colOff>
      <xdr:row>707</xdr:row>
      <xdr:rowOff>1619250</xdr:rowOff>
    </xdr:to>
    <xdr:sp macro="" textlink="">
      <xdr:nvSpPr>
        <xdr:cNvPr id="1194" name="img">
          <a:hlinkClick xmlns:r="http://schemas.openxmlformats.org/officeDocument/2006/relationships" r:id="rId316"/>
          <a:extLst>
            <a:ext uri="{FF2B5EF4-FFF2-40B4-BE49-F238E27FC236}">
              <a16:creationId xmlns:a16="http://schemas.microsoft.com/office/drawing/2014/main" id="{E493D45E-CB38-4C2B-AC2E-B9870963DF82}"/>
            </a:ext>
          </a:extLst>
        </xdr:cNvPr>
        <xdr:cNvSpPr>
          <a:spLocks noChangeAspect="1" noChangeArrowheads="1"/>
        </xdr:cNvSpPr>
      </xdr:nvSpPr>
      <xdr:spPr bwMode="auto">
        <a:xfrm>
          <a:off x="0" y="421862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709</xdr:row>
      <xdr:rowOff>0</xdr:rowOff>
    </xdr:from>
    <xdr:to>
      <xdr:col>3</xdr:col>
      <xdr:colOff>171450</xdr:colOff>
      <xdr:row>715</xdr:row>
      <xdr:rowOff>47625</xdr:rowOff>
    </xdr:to>
    <xdr:sp macro="" textlink="">
      <xdr:nvSpPr>
        <xdr:cNvPr id="1195" name="img">
          <a:hlinkClick xmlns:r="http://schemas.openxmlformats.org/officeDocument/2006/relationships" r:id="rId317"/>
          <a:extLst>
            <a:ext uri="{FF2B5EF4-FFF2-40B4-BE49-F238E27FC236}">
              <a16:creationId xmlns:a16="http://schemas.microsoft.com/office/drawing/2014/main" id="{4897464C-F58C-469C-8431-8FEFAA9D6F1A}"/>
            </a:ext>
          </a:extLst>
        </xdr:cNvPr>
        <xdr:cNvSpPr>
          <a:spLocks noChangeAspect="1" noChangeArrowheads="1"/>
        </xdr:cNvSpPr>
      </xdr:nvSpPr>
      <xdr:spPr bwMode="auto">
        <a:xfrm>
          <a:off x="0" y="424957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713</xdr:row>
      <xdr:rowOff>0</xdr:rowOff>
    </xdr:from>
    <xdr:to>
      <xdr:col>3</xdr:col>
      <xdr:colOff>171450</xdr:colOff>
      <xdr:row>715</xdr:row>
      <xdr:rowOff>1619250</xdr:rowOff>
    </xdr:to>
    <xdr:sp macro="" textlink="">
      <xdr:nvSpPr>
        <xdr:cNvPr id="1196" name="img">
          <a:hlinkClick xmlns:r="http://schemas.openxmlformats.org/officeDocument/2006/relationships" r:id="rId318"/>
          <a:extLst>
            <a:ext uri="{FF2B5EF4-FFF2-40B4-BE49-F238E27FC236}">
              <a16:creationId xmlns:a16="http://schemas.microsoft.com/office/drawing/2014/main" id="{066631F0-4602-4EF3-B128-AB8741AB8E97}"/>
            </a:ext>
          </a:extLst>
        </xdr:cNvPr>
        <xdr:cNvSpPr>
          <a:spLocks noChangeAspect="1" noChangeArrowheads="1"/>
        </xdr:cNvSpPr>
      </xdr:nvSpPr>
      <xdr:spPr bwMode="auto">
        <a:xfrm>
          <a:off x="0" y="426529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717</xdr:row>
      <xdr:rowOff>0</xdr:rowOff>
    </xdr:from>
    <xdr:to>
      <xdr:col>3</xdr:col>
      <xdr:colOff>171450</xdr:colOff>
      <xdr:row>719</xdr:row>
      <xdr:rowOff>733425</xdr:rowOff>
    </xdr:to>
    <xdr:pic>
      <xdr:nvPicPr>
        <xdr:cNvPr id="174" name="img" descr="https://i.ytimg.com/vi/C7Nxc5rwK_o/hqdefault.jpg?sqp=-oaymwEXCPYBEIoBSFryq4qpAwkIARUAAIhCGAE=&amp;rs=AOn4CLBPV52qrT6c3ljnCMXEDOj1ieM6bw">
          <a:hlinkClick xmlns:r="http://schemas.openxmlformats.org/officeDocument/2006/relationships" r:id="rId319"/>
          <a:extLst>
            <a:ext uri="{FF2B5EF4-FFF2-40B4-BE49-F238E27FC236}">
              <a16:creationId xmlns:a16="http://schemas.microsoft.com/office/drawing/2014/main" id="{EB17EF0F-A29B-4BE7-8234-3CB29C3D6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0006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721</xdr:row>
      <xdr:rowOff>0</xdr:rowOff>
    </xdr:from>
    <xdr:to>
      <xdr:col>3</xdr:col>
      <xdr:colOff>171450</xdr:colOff>
      <xdr:row>723</xdr:row>
      <xdr:rowOff>733425</xdr:rowOff>
    </xdr:to>
    <xdr:pic>
      <xdr:nvPicPr>
        <xdr:cNvPr id="175" name="img" descr="https://i.ytimg.com/vi/gFDJrF8wqgQ/hqdefault.jpg?sqp=-oaymwEXCPYBEIoBSFryq4qpAwkIARUAAIhCGAE=&amp;rs=AOn4CLAmkOyT1faHihFtp4oo4LF3sfWrTw">
          <a:hlinkClick xmlns:r="http://schemas.openxmlformats.org/officeDocument/2006/relationships" r:id="rId321"/>
          <a:extLst>
            <a:ext uri="{FF2B5EF4-FFF2-40B4-BE49-F238E27FC236}">
              <a16:creationId xmlns:a16="http://schemas.microsoft.com/office/drawing/2014/main" id="{2B3CBCF9-8634-4EDA-8E27-79D344404D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1768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725</xdr:row>
      <xdr:rowOff>0</xdr:rowOff>
    </xdr:from>
    <xdr:to>
      <xdr:col>3</xdr:col>
      <xdr:colOff>171450</xdr:colOff>
      <xdr:row>727</xdr:row>
      <xdr:rowOff>733425</xdr:rowOff>
    </xdr:to>
    <xdr:pic>
      <xdr:nvPicPr>
        <xdr:cNvPr id="176" name="img" descr="https://i.ytimg.com/vi/Xu6o6IK6vHY/hqdefault.jpg?sqp=-oaymwEXCPYBEIoBSFryq4qpAwkIARUAAIhCGAE=&amp;rs=AOn4CLAbO7ezznVyU70hjPWkcYyFjHwiBA">
          <a:hlinkClick xmlns:r="http://schemas.openxmlformats.org/officeDocument/2006/relationships" r:id="rId323"/>
          <a:extLst>
            <a:ext uri="{FF2B5EF4-FFF2-40B4-BE49-F238E27FC236}">
              <a16:creationId xmlns:a16="http://schemas.microsoft.com/office/drawing/2014/main" id="{14F74BBD-ADE3-4DFE-A7E3-52C9F64027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4292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729</xdr:row>
      <xdr:rowOff>0</xdr:rowOff>
    </xdr:from>
    <xdr:to>
      <xdr:col>3</xdr:col>
      <xdr:colOff>171450</xdr:colOff>
      <xdr:row>731</xdr:row>
      <xdr:rowOff>733425</xdr:rowOff>
    </xdr:to>
    <xdr:pic>
      <xdr:nvPicPr>
        <xdr:cNvPr id="177" name="img" descr="https://i.ytimg.com/vi/CSK7WsQS5S0/hqdefault.jpg?sqp=-oaymwEXCPYBEIoBSFryq4qpAwkIARUAAIhCGAE=&amp;rs=AOn4CLBxbDNw7g2nSvOozGZ-aMKJXiCqxA">
          <a:hlinkClick xmlns:r="http://schemas.openxmlformats.org/officeDocument/2006/relationships" r:id="rId325"/>
          <a:extLst>
            <a:ext uri="{FF2B5EF4-FFF2-40B4-BE49-F238E27FC236}">
              <a16:creationId xmlns:a16="http://schemas.microsoft.com/office/drawing/2014/main" id="{B779C7D4-D624-4306-B1BD-3B792B7877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6626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733</xdr:row>
      <xdr:rowOff>0</xdr:rowOff>
    </xdr:from>
    <xdr:to>
      <xdr:col>3</xdr:col>
      <xdr:colOff>171450</xdr:colOff>
      <xdr:row>735</xdr:row>
      <xdr:rowOff>733425</xdr:rowOff>
    </xdr:to>
    <xdr:pic>
      <xdr:nvPicPr>
        <xdr:cNvPr id="178" name="img" descr="https://i.ytimg.com/vi/HhhAFcLAfgU/hqdefault.jpg?sqp=-oaymwEXCPYBEIoBSFryq4qpAwkIARUAAIhCGAE=&amp;rs=AOn4CLCDzLgiB4Za5u286XBtNRsHUG9LXw">
          <a:hlinkClick xmlns:r="http://schemas.openxmlformats.org/officeDocument/2006/relationships" r:id="rId327"/>
          <a:extLst>
            <a:ext uri="{FF2B5EF4-FFF2-40B4-BE49-F238E27FC236}">
              <a16:creationId xmlns:a16="http://schemas.microsoft.com/office/drawing/2014/main" id="{F0A3F85B-11C3-4A32-8B30-24C540E5A0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9721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737</xdr:row>
      <xdr:rowOff>0</xdr:rowOff>
    </xdr:from>
    <xdr:to>
      <xdr:col>3</xdr:col>
      <xdr:colOff>171450</xdr:colOff>
      <xdr:row>739</xdr:row>
      <xdr:rowOff>733425</xdr:rowOff>
    </xdr:to>
    <xdr:pic>
      <xdr:nvPicPr>
        <xdr:cNvPr id="179" name="img" descr="https://i.ytimg.com/vi/r1suDICxi70/hqdefault.jpg?sqp=-oaymwEXCPYBEIoBSFryq4qpAwkIARUAAIhCGAE=&amp;rs=AOn4CLDa9w5EMBjX3d9HE0LteWgacrquSQ">
          <a:hlinkClick xmlns:r="http://schemas.openxmlformats.org/officeDocument/2006/relationships" r:id="rId329"/>
          <a:extLst>
            <a:ext uri="{FF2B5EF4-FFF2-40B4-BE49-F238E27FC236}">
              <a16:creationId xmlns:a16="http://schemas.microsoft.com/office/drawing/2014/main" id="{1EFDFAD0-029F-4D27-AD05-CDE203EE4A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205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741</xdr:row>
      <xdr:rowOff>0</xdr:rowOff>
    </xdr:from>
    <xdr:to>
      <xdr:col>3</xdr:col>
      <xdr:colOff>171450</xdr:colOff>
      <xdr:row>743</xdr:row>
      <xdr:rowOff>733425</xdr:rowOff>
    </xdr:to>
    <xdr:pic>
      <xdr:nvPicPr>
        <xdr:cNvPr id="180" name="img" descr="https://i.ytimg.com/vi/b0RgkTe3qGM/hqdefault.jpg?sqp=-oaymwEXCPYBEIoBSFryq4qpAwkIARUAAIhCGAE=&amp;rs=AOn4CLB2iQd8GKOVSFmcP2P06Yh2lckZhg">
          <a:hlinkClick xmlns:r="http://schemas.openxmlformats.org/officeDocument/2006/relationships" r:id="rId331"/>
          <a:extLst>
            <a:ext uri="{FF2B5EF4-FFF2-40B4-BE49-F238E27FC236}">
              <a16:creationId xmlns:a16="http://schemas.microsoft.com/office/drawing/2014/main" id="{745192C3-749D-40A1-9DFF-F1AD355D0D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515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745</xdr:row>
      <xdr:rowOff>0</xdr:rowOff>
    </xdr:from>
    <xdr:to>
      <xdr:col>3</xdr:col>
      <xdr:colOff>171450</xdr:colOff>
      <xdr:row>747</xdr:row>
      <xdr:rowOff>733425</xdr:rowOff>
    </xdr:to>
    <xdr:pic>
      <xdr:nvPicPr>
        <xdr:cNvPr id="181" name="img" descr="https://i.ytimg.com/vi/alN3hTIGFyo/hqdefault.jpg?sqp=-oaymwEXCPYBEIoBSFryq4qpAwkIARUAAIhCGAE=&amp;rs=AOn4CLAcIWazeiH7Fq4Qtj3hCEDhlq56rQ">
          <a:hlinkClick xmlns:r="http://schemas.openxmlformats.org/officeDocument/2006/relationships" r:id="rId333"/>
          <a:extLst>
            <a:ext uri="{FF2B5EF4-FFF2-40B4-BE49-F238E27FC236}">
              <a16:creationId xmlns:a16="http://schemas.microsoft.com/office/drawing/2014/main" id="{9C280310-B00D-4A83-A752-DC2B119542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6722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749</xdr:row>
      <xdr:rowOff>0</xdr:rowOff>
    </xdr:from>
    <xdr:to>
      <xdr:col>3</xdr:col>
      <xdr:colOff>171450</xdr:colOff>
      <xdr:row>751</xdr:row>
      <xdr:rowOff>733425</xdr:rowOff>
    </xdr:to>
    <xdr:pic>
      <xdr:nvPicPr>
        <xdr:cNvPr id="182" name="img" descr="https://i.ytimg.com/vi/WKBkmrCZAy4/hqdefault.jpg?sqp=-oaymwEXCPYBEIoBSFryq4qpAwkIARUAAIhCGAE=&amp;rs=AOn4CLDOmnJyA8uO2-iPt715gphDSBuukg">
          <a:hlinkClick xmlns:r="http://schemas.openxmlformats.org/officeDocument/2006/relationships" r:id="rId335"/>
          <a:extLst>
            <a:ext uri="{FF2B5EF4-FFF2-40B4-BE49-F238E27FC236}">
              <a16:creationId xmlns:a16="http://schemas.microsoft.com/office/drawing/2014/main" id="{03E1A372-4219-4242-8AF7-1D70C00ED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49627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753</xdr:row>
      <xdr:rowOff>0</xdr:rowOff>
    </xdr:from>
    <xdr:to>
      <xdr:col>3</xdr:col>
      <xdr:colOff>171450</xdr:colOff>
      <xdr:row>755</xdr:row>
      <xdr:rowOff>733425</xdr:rowOff>
    </xdr:to>
    <xdr:pic>
      <xdr:nvPicPr>
        <xdr:cNvPr id="183" name="img" descr="https://i.ytimg.com/vi/2man8N6od0A/hqdefault.jpg?sqp=-oaymwEXCPYBEIoBSFryq4qpAwkIARUAAIhCGAE=&amp;rs=AOn4CLCVEeRbtY3uU7_1TvyCji3-Cp3hHQ">
          <a:hlinkClick xmlns:r="http://schemas.openxmlformats.org/officeDocument/2006/relationships" r:id="rId337"/>
          <a:extLst>
            <a:ext uri="{FF2B5EF4-FFF2-40B4-BE49-F238E27FC236}">
              <a16:creationId xmlns:a16="http://schemas.microsoft.com/office/drawing/2014/main" id="{D3B61D05-5FBC-4157-BCDD-C04D9536DA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138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757</xdr:row>
      <xdr:rowOff>0</xdr:rowOff>
    </xdr:from>
    <xdr:to>
      <xdr:col>3</xdr:col>
      <xdr:colOff>171450</xdr:colOff>
      <xdr:row>759</xdr:row>
      <xdr:rowOff>733425</xdr:rowOff>
    </xdr:to>
    <xdr:pic>
      <xdr:nvPicPr>
        <xdr:cNvPr id="184" name="img" descr="https://i.ytimg.com/vi/p0zCmMSaka0/hqdefault.jpg?sqp=-oaymwEXCPYBEIoBSFryq4qpAwkIARUAAIhCGAE=&amp;rs=AOn4CLC_yC_Bh80wLoVvvhZHK7fLYheaJQ">
          <a:hlinkClick xmlns:r="http://schemas.openxmlformats.org/officeDocument/2006/relationships" r:id="rId339"/>
          <a:extLst>
            <a:ext uri="{FF2B5EF4-FFF2-40B4-BE49-F238E27FC236}">
              <a16:creationId xmlns:a16="http://schemas.microsoft.com/office/drawing/2014/main" id="{879E6B68-608E-4B9F-B4D8-6005775F72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3723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761</xdr:row>
      <xdr:rowOff>0</xdr:rowOff>
    </xdr:from>
    <xdr:to>
      <xdr:col>3</xdr:col>
      <xdr:colOff>171450</xdr:colOff>
      <xdr:row>763</xdr:row>
      <xdr:rowOff>733425</xdr:rowOff>
    </xdr:to>
    <xdr:pic>
      <xdr:nvPicPr>
        <xdr:cNvPr id="185" name="img" descr="https://i.ytimg.com/vi/lT0vFWcIshc/hqdefault.jpg?sqp=-oaymwEXCPYBEIoBSFryq4qpAwkIARUAAIhCGAE=&amp;rs=AOn4CLBy7U1NFuzMPevGnlppmLLpNsxbXw">
          <a:hlinkClick xmlns:r="http://schemas.openxmlformats.org/officeDocument/2006/relationships" r:id="rId341"/>
          <a:extLst>
            <a:ext uri="{FF2B5EF4-FFF2-40B4-BE49-F238E27FC236}">
              <a16:creationId xmlns:a16="http://schemas.microsoft.com/office/drawing/2014/main" id="{29FF1084-FF6D-4CF8-9511-381727C01F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6057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765</xdr:row>
      <xdr:rowOff>0</xdr:rowOff>
    </xdr:from>
    <xdr:to>
      <xdr:col>3</xdr:col>
      <xdr:colOff>171450</xdr:colOff>
      <xdr:row>767</xdr:row>
      <xdr:rowOff>733425</xdr:rowOff>
    </xdr:to>
    <xdr:pic>
      <xdr:nvPicPr>
        <xdr:cNvPr id="186" name="img" descr="https://i.ytimg.com/vi/kA2bcd2YBBU/hqdefault.jpg?sqp=-oaymwEXCPYBEIoBSFryq4qpAwkIARUAAIhCGAE=&amp;rs=AOn4CLCB3yv2QIp3O4tdKjKOCChP7hmr9Q">
          <a:hlinkClick xmlns:r="http://schemas.openxmlformats.org/officeDocument/2006/relationships" r:id="rId343"/>
          <a:extLst>
            <a:ext uri="{FF2B5EF4-FFF2-40B4-BE49-F238E27FC236}">
              <a16:creationId xmlns:a16="http://schemas.microsoft.com/office/drawing/2014/main" id="{29ED1CA6-319C-4567-8A1C-1E4732A4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800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769</xdr:row>
      <xdr:rowOff>0</xdr:rowOff>
    </xdr:from>
    <xdr:to>
      <xdr:col>3</xdr:col>
      <xdr:colOff>171450</xdr:colOff>
      <xdr:row>771</xdr:row>
      <xdr:rowOff>733425</xdr:rowOff>
    </xdr:to>
    <xdr:pic>
      <xdr:nvPicPr>
        <xdr:cNvPr id="187" name="img" descr="https://i.ytimg.com/vi/VmbIFdVKMvk/hqdefault.jpg?sqp=-oaymwEXCPYBEIoBSFryq4qpAwkIARUAAIhCGAE=&amp;rs=AOn4CLCibSiXdHS6i_bRwT0yvo8xa1jAjA">
          <a:hlinkClick xmlns:r="http://schemas.openxmlformats.org/officeDocument/2006/relationships" r:id="rId345"/>
          <a:extLst>
            <a:ext uri="{FF2B5EF4-FFF2-40B4-BE49-F238E27FC236}">
              <a16:creationId xmlns:a16="http://schemas.microsoft.com/office/drawing/2014/main" id="{AABAE223-F9B9-472C-BF17-510B5EC51C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0724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773</xdr:row>
      <xdr:rowOff>0</xdr:rowOff>
    </xdr:from>
    <xdr:to>
      <xdr:col>3</xdr:col>
      <xdr:colOff>171450</xdr:colOff>
      <xdr:row>775</xdr:row>
      <xdr:rowOff>733425</xdr:rowOff>
    </xdr:to>
    <xdr:pic>
      <xdr:nvPicPr>
        <xdr:cNvPr id="188" name="img" descr="https://i.ytimg.com/vi/MDI7rKWNyUs/hqdefault.jpg?sqp=-oaymwEXCPYBEIoBSFryq4qpAwkIARUAAIhCGAE=&amp;rs=AOn4CLBQisTnQSAgOe2Ll5nShe6zYDiGXg">
          <a:hlinkClick xmlns:r="http://schemas.openxmlformats.org/officeDocument/2006/relationships" r:id="rId347"/>
          <a:extLst>
            <a:ext uri="{FF2B5EF4-FFF2-40B4-BE49-F238E27FC236}">
              <a16:creationId xmlns:a16="http://schemas.microsoft.com/office/drawing/2014/main" id="{BB6EC357-0AD6-489B-837A-01B89CF5C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2486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777</xdr:row>
      <xdr:rowOff>0</xdr:rowOff>
    </xdr:from>
    <xdr:to>
      <xdr:col>3</xdr:col>
      <xdr:colOff>171450</xdr:colOff>
      <xdr:row>779</xdr:row>
      <xdr:rowOff>733425</xdr:rowOff>
    </xdr:to>
    <xdr:pic>
      <xdr:nvPicPr>
        <xdr:cNvPr id="189" name="img" descr="https://i.ytimg.com/vi/sDBa3UbDVCo/hqdefault.jpg?sqp=-oaymwEXCPYBEIoBSFryq4qpAwkIARUAAIhCGAE=&amp;rs=AOn4CLBxIC5OkzuGpnIz1uwuow-3B3TuSg">
          <a:hlinkClick xmlns:r="http://schemas.openxmlformats.org/officeDocument/2006/relationships" r:id="rId349"/>
          <a:extLst>
            <a:ext uri="{FF2B5EF4-FFF2-40B4-BE49-F238E27FC236}">
              <a16:creationId xmlns:a16="http://schemas.microsoft.com/office/drawing/2014/main" id="{D439BE51-E7E4-40AE-9332-B37B12BFB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424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781</xdr:row>
      <xdr:rowOff>0</xdr:rowOff>
    </xdr:from>
    <xdr:to>
      <xdr:col>3</xdr:col>
      <xdr:colOff>171450</xdr:colOff>
      <xdr:row>783</xdr:row>
      <xdr:rowOff>733425</xdr:rowOff>
    </xdr:to>
    <xdr:pic>
      <xdr:nvPicPr>
        <xdr:cNvPr id="190" name="img" descr="https://i.ytimg.com/vi/h4cKDTL2dhw/hqdefault.jpg?sqp=-oaymwEXCPYBEIoBSFryq4qpAwkIARUAAIhCGAE=&amp;rs=AOn4CLCJyqThLItNjTE4b90iuMnKrxWuLQ">
          <a:hlinkClick xmlns:r="http://schemas.openxmlformats.org/officeDocument/2006/relationships" r:id="rId351"/>
          <a:extLst>
            <a:ext uri="{FF2B5EF4-FFF2-40B4-BE49-F238E27FC236}">
              <a16:creationId xmlns:a16="http://schemas.microsoft.com/office/drawing/2014/main" id="{15EA52C0-4849-467D-99EF-6796265B4E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6201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785</xdr:row>
      <xdr:rowOff>0</xdr:rowOff>
    </xdr:from>
    <xdr:to>
      <xdr:col>3</xdr:col>
      <xdr:colOff>171450</xdr:colOff>
      <xdr:row>787</xdr:row>
      <xdr:rowOff>733425</xdr:rowOff>
    </xdr:to>
    <xdr:pic>
      <xdr:nvPicPr>
        <xdr:cNvPr id="191" name="img" descr="https://i.ytimg.com/vi/4DZCmgq0Bo4/hqdefault.jpg?sqp=-oaymwEXCPYBEIoBSFryq4qpAwkIARUAAIhCGAE=&amp;rs=AOn4CLBz3fi7SrO-22IZN9Th2-Ch9h9nvA">
          <a:hlinkClick xmlns:r="http://schemas.openxmlformats.org/officeDocument/2006/relationships" r:id="rId353"/>
          <a:extLst>
            <a:ext uri="{FF2B5EF4-FFF2-40B4-BE49-F238E27FC236}">
              <a16:creationId xmlns:a16="http://schemas.microsoft.com/office/drawing/2014/main" id="{9F376FE5-93B7-455D-A515-412FD9F7D8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777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789</xdr:row>
      <xdr:rowOff>0</xdr:rowOff>
    </xdr:from>
    <xdr:to>
      <xdr:col>3</xdr:col>
      <xdr:colOff>171450</xdr:colOff>
      <xdr:row>791</xdr:row>
      <xdr:rowOff>733425</xdr:rowOff>
    </xdr:to>
    <xdr:pic>
      <xdr:nvPicPr>
        <xdr:cNvPr id="192" name="img" descr="https://i.ytimg.com/vi/9cy_Mt7Ces8/hqdefault.jpg?sqp=-oaymwEXCPYBEIoBSFryq4qpAwkIARUAAIhCGAE=&amp;rs=AOn4CLBBZPFZ7Cj_bB6eg-IFzcVJMhUjBw">
          <a:hlinkClick xmlns:r="http://schemas.openxmlformats.org/officeDocument/2006/relationships" r:id="rId355"/>
          <a:extLst>
            <a:ext uri="{FF2B5EF4-FFF2-40B4-BE49-F238E27FC236}">
              <a16:creationId xmlns:a16="http://schemas.microsoft.com/office/drawing/2014/main" id="{50A2E8FF-3F79-4F8B-82EE-89F1C43735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9915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793</xdr:row>
      <xdr:rowOff>0</xdr:rowOff>
    </xdr:from>
    <xdr:to>
      <xdr:col>3</xdr:col>
      <xdr:colOff>171450</xdr:colOff>
      <xdr:row>795</xdr:row>
      <xdr:rowOff>733425</xdr:rowOff>
    </xdr:to>
    <xdr:pic>
      <xdr:nvPicPr>
        <xdr:cNvPr id="193" name="img" descr="https://i.ytimg.com/vi/oe1ODfyjAN8/hqdefault.jpg?sqp=-oaymwEXCPYBEIoBSFryq4qpAwkIARUAAIhCGAE=&amp;rs=AOn4CLDlk8sF65BTSf_wP-epHWOqXeyPSA">
          <a:hlinkClick xmlns:r="http://schemas.openxmlformats.org/officeDocument/2006/relationships" r:id="rId357"/>
          <a:extLst>
            <a:ext uri="{FF2B5EF4-FFF2-40B4-BE49-F238E27FC236}">
              <a16:creationId xmlns:a16="http://schemas.microsoft.com/office/drawing/2014/main" id="{18C7F229-91CD-4261-BA88-020524FCE7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2440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797</xdr:row>
      <xdr:rowOff>0</xdr:rowOff>
    </xdr:from>
    <xdr:to>
      <xdr:col>3</xdr:col>
      <xdr:colOff>171450</xdr:colOff>
      <xdr:row>799</xdr:row>
      <xdr:rowOff>1619250</xdr:rowOff>
    </xdr:to>
    <xdr:sp macro="" textlink="">
      <xdr:nvSpPr>
        <xdr:cNvPr id="1217" name="img">
          <a:hlinkClick xmlns:r="http://schemas.openxmlformats.org/officeDocument/2006/relationships" r:id="rId359"/>
          <a:extLst>
            <a:ext uri="{FF2B5EF4-FFF2-40B4-BE49-F238E27FC236}">
              <a16:creationId xmlns:a16="http://schemas.microsoft.com/office/drawing/2014/main" id="{CDBBCFF5-6AD8-4987-82FC-68BF8FD890B1}"/>
            </a:ext>
          </a:extLst>
        </xdr:cNvPr>
        <xdr:cNvSpPr>
          <a:spLocks noChangeAspect="1" noChangeArrowheads="1"/>
        </xdr:cNvSpPr>
      </xdr:nvSpPr>
      <xdr:spPr bwMode="auto">
        <a:xfrm>
          <a:off x="0" y="474964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802</xdr:row>
      <xdr:rowOff>0</xdr:rowOff>
    </xdr:from>
    <xdr:to>
      <xdr:col>3</xdr:col>
      <xdr:colOff>171450</xdr:colOff>
      <xdr:row>804</xdr:row>
      <xdr:rowOff>1619250</xdr:rowOff>
    </xdr:to>
    <xdr:sp macro="" textlink="">
      <xdr:nvSpPr>
        <xdr:cNvPr id="1218" name="img">
          <a:hlinkClick xmlns:r="http://schemas.openxmlformats.org/officeDocument/2006/relationships" r:id="rId360"/>
          <a:extLst>
            <a:ext uri="{FF2B5EF4-FFF2-40B4-BE49-F238E27FC236}">
              <a16:creationId xmlns:a16="http://schemas.microsoft.com/office/drawing/2014/main" id="{52D7FD95-E425-48D9-ADAE-B6ED488E69CA}"/>
            </a:ext>
          </a:extLst>
        </xdr:cNvPr>
        <xdr:cNvSpPr>
          <a:spLocks noChangeAspect="1" noChangeArrowheads="1"/>
        </xdr:cNvSpPr>
      </xdr:nvSpPr>
      <xdr:spPr bwMode="auto">
        <a:xfrm>
          <a:off x="0" y="477869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806</xdr:row>
      <xdr:rowOff>0</xdr:rowOff>
    </xdr:from>
    <xdr:to>
      <xdr:col>3</xdr:col>
      <xdr:colOff>171450</xdr:colOff>
      <xdr:row>809</xdr:row>
      <xdr:rowOff>95250</xdr:rowOff>
    </xdr:to>
    <xdr:sp macro="" textlink="">
      <xdr:nvSpPr>
        <xdr:cNvPr id="1219" name="img">
          <a:hlinkClick xmlns:r="http://schemas.openxmlformats.org/officeDocument/2006/relationships" r:id="rId361"/>
          <a:extLst>
            <a:ext uri="{FF2B5EF4-FFF2-40B4-BE49-F238E27FC236}">
              <a16:creationId xmlns:a16="http://schemas.microsoft.com/office/drawing/2014/main" id="{F2886B1C-5E99-470F-985D-D7E232CE25BB}"/>
            </a:ext>
          </a:extLst>
        </xdr:cNvPr>
        <xdr:cNvSpPr>
          <a:spLocks noChangeAspect="1" noChangeArrowheads="1"/>
        </xdr:cNvSpPr>
      </xdr:nvSpPr>
      <xdr:spPr bwMode="auto">
        <a:xfrm>
          <a:off x="0" y="480583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810</xdr:row>
      <xdr:rowOff>0</xdr:rowOff>
    </xdr:from>
    <xdr:to>
      <xdr:col>3</xdr:col>
      <xdr:colOff>171450</xdr:colOff>
      <xdr:row>813</xdr:row>
      <xdr:rowOff>285750</xdr:rowOff>
    </xdr:to>
    <xdr:sp macro="" textlink="">
      <xdr:nvSpPr>
        <xdr:cNvPr id="1220" name="img">
          <a:hlinkClick xmlns:r="http://schemas.openxmlformats.org/officeDocument/2006/relationships" r:id="rId362"/>
          <a:extLst>
            <a:ext uri="{FF2B5EF4-FFF2-40B4-BE49-F238E27FC236}">
              <a16:creationId xmlns:a16="http://schemas.microsoft.com/office/drawing/2014/main" id="{057A2DC7-A104-4B6C-BA9B-FFE3529A25DC}"/>
            </a:ext>
          </a:extLst>
        </xdr:cNvPr>
        <xdr:cNvSpPr>
          <a:spLocks noChangeAspect="1" noChangeArrowheads="1"/>
        </xdr:cNvSpPr>
      </xdr:nvSpPr>
      <xdr:spPr bwMode="auto">
        <a:xfrm>
          <a:off x="0" y="482917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814</xdr:row>
      <xdr:rowOff>0</xdr:rowOff>
    </xdr:from>
    <xdr:to>
      <xdr:col>3</xdr:col>
      <xdr:colOff>171450</xdr:colOff>
      <xdr:row>816</xdr:row>
      <xdr:rowOff>733425</xdr:rowOff>
    </xdr:to>
    <xdr:pic>
      <xdr:nvPicPr>
        <xdr:cNvPr id="198" name="img" descr="https://i.ytimg.com/vi/vbTpiJRu9d0/hqdefault.jpg?sqp=-oaymwEXCPYBEIoBSFryq4qpAwkIARUAAIhCGAE=&amp;rs=AOn4CLDH577Q1l5ooxpg-dl9R7istv9PuA">
          <a:hlinkClick xmlns:r="http://schemas.openxmlformats.org/officeDocument/2006/relationships" r:id="rId363"/>
          <a:extLst>
            <a:ext uri="{FF2B5EF4-FFF2-40B4-BE49-F238E27FC236}">
              <a16:creationId xmlns:a16="http://schemas.microsoft.com/office/drawing/2014/main" id="{63001870-7FBF-4B21-91D4-65310A1B58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5060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819</xdr:row>
      <xdr:rowOff>0</xdr:rowOff>
    </xdr:from>
    <xdr:to>
      <xdr:col>3</xdr:col>
      <xdr:colOff>171450</xdr:colOff>
      <xdr:row>821</xdr:row>
      <xdr:rowOff>733425</xdr:rowOff>
    </xdr:to>
    <xdr:pic>
      <xdr:nvPicPr>
        <xdr:cNvPr id="199" name="img" descr="https://i.ytimg.com/vi/nkmEkSGyMvo/hqdefault.jpg?sqp=-oaymwEXCPYBEIoBSFryq4qpAwkIARUAAIhCGAE=&amp;rs=AOn4CLAVMoHM4D-ZnqgyUa8upFGhCzn70Q">
          <a:hlinkClick xmlns:r="http://schemas.openxmlformats.org/officeDocument/2006/relationships" r:id="rId365"/>
          <a:extLst>
            <a:ext uri="{FF2B5EF4-FFF2-40B4-BE49-F238E27FC236}">
              <a16:creationId xmlns:a16="http://schemas.microsoft.com/office/drawing/2014/main" id="{49EF7798-61EE-45B1-A5D9-4247BC776C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777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824</xdr:row>
      <xdr:rowOff>0</xdr:rowOff>
    </xdr:from>
    <xdr:to>
      <xdr:col>3</xdr:col>
      <xdr:colOff>171450</xdr:colOff>
      <xdr:row>826</xdr:row>
      <xdr:rowOff>733425</xdr:rowOff>
    </xdr:to>
    <xdr:pic>
      <xdr:nvPicPr>
        <xdr:cNvPr id="200" name="img" descr="https://i.ytimg.com/vi/egwMEEicDHc/hqdefault.jpg?sqp=-oaymwEXCPYBEIoBSFryq4qpAwkIARUAAIhCGAE=&amp;rs=AOn4CLCOiMepA1-SS108e_C73xizWC3jtQ">
          <a:hlinkClick xmlns:r="http://schemas.openxmlformats.org/officeDocument/2006/relationships" r:id="rId367"/>
          <a:extLst>
            <a:ext uri="{FF2B5EF4-FFF2-40B4-BE49-F238E27FC236}">
              <a16:creationId xmlns:a16="http://schemas.microsoft.com/office/drawing/2014/main" id="{4E24FF2B-301A-430C-AA1C-6B3B7C0802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163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828</xdr:row>
      <xdr:rowOff>0</xdr:rowOff>
    </xdr:from>
    <xdr:to>
      <xdr:col>3</xdr:col>
      <xdr:colOff>171450</xdr:colOff>
      <xdr:row>830</xdr:row>
      <xdr:rowOff>733425</xdr:rowOff>
    </xdr:to>
    <xdr:pic>
      <xdr:nvPicPr>
        <xdr:cNvPr id="201" name="img" descr="https://i.ytimg.com/vi/iVXGZ99PsdQ/hqdefault.jpg?sqp=-oaymwEXCPYBEIoBSFryq4qpAwkIARUAAIhCGAE=&amp;rs=AOn4CLAg4jOEUS8hBRtiEFlFJNtkbzJbMg">
          <a:hlinkClick xmlns:r="http://schemas.openxmlformats.org/officeDocument/2006/relationships" r:id="rId369"/>
          <a:extLst>
            <a:ext uri="{FF2B5EF4-FFF2-40B4-BE49-F238E27FC236}">
              <a16:creationId xmlns:a16="http://schemas.microsoft.com/office/drawing/2014/main" id="{06F9EE8C-69C2-402B-A4DB-2CB3AFAC4D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396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832</xdr:row>
      <xdr:rowOff>0</xdr:rowOff>
    </xdr:from>
    <xdr:to>
      <xdr:col>3</xdr:col>
      <xdr:colOff>171450</xdr:colOff>
      <xdr:row>834</xdr:row>
      <xdr:rowOff>733425</xdr:rowOff>
    </xdr:to>
    <xdr:pic>
      <xdr:nvPicPr>
        <xdr:cNvPr id="202" name="img" descr="https://i.ytimg.com/vi/oupppoVp3Dk/hqdefault.jpg?sqp=-oaymwEXCPYBEIoBSFryq4qpAwkIARUAAIhCGAE=&amp;rs=AOn4CLCza1YmXwcdTtiLxRgxhKKNu8f_7A">
          <a:hlinkClick xmlns:r="http://schemas.openxmlformats.org/officeDocument/2006/relationships" r:id="rId371"/>
          <a:extLst>
            <a:ext uri="{FF2B5EF4-FFF2-40B4-BE49-F238E27FC236}">
              <a16:creationId xmlns:a16="http://schemas.microsoft.com/office/drawing/2014/main" id="{0484F831-4210-461D-8389-D8FBE7669B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553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836</xdr:row>
      <xdr:rowOff>0</xdr:rowOff>
    </xdr:from>
    <xdr:to>
      <xdr:col>3</xdr:col>
      <xdr:colOff>171450</xdr:colOff>
      <xdr:row>838</xdr:row>
      <xdr:rowOff>733425</xdr:rowOff>
    </xdr:to>
    <xdr:pic>
      <xdr:nvPicPr>
        <xdr:cNvPr id="203" name="img" descr="https://i.ytimg.com/vi/hIphowqbGbs/hqdefault.jpg?sqp=-oaymwEXCPYBEIoBSFryq4qpAwkIARUAAIhCGAE=&amp;rs=AOn4CLCioA_pcMbJ8odcVn9h8CqBruplIQ">
          <a:hlinkClick xmlns:r="http://schemas.openxmlformats.org/officeDocument/2006/relationships" r:id="rId373"/>
          <a:extLst>
            <a:ext uri="{FF2B5EF4-FFF2-40B4-BE49-F238E27FC236}">
              <a16:creationId xmlns:a16="http://schemas.microsoft.com/office/drawing/2014/main" id="{831EC355-F108-4EBF-A4CE-1ED27437BD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7681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840</xdr:row>
      <xdr:rowOff>0</xdr:rowOff>
    </xdr:from>
    <xdr:to>
      <xdr:col>3</xdr:col>
      <xdr:colOff>171450</xdr:colOff>
      <xdr:row>842</xdr:row>
      <xdr:rowOff>733425</xdr:rowOff>
    </xdr:to>
    <xdr:pic>
      <xdr:nvPicPr>
        <xdr:cNvPr id="204" name="img" descr="https://i.ytimg.com/vi/yFREIOHjXuk/hqdefault.jpg?sqp=-oaymwEXCPYBEIoBSFryq4qpAwkIARUAAIhCGAE=&amp;rs=AOn4CLBpWQ_fvdvLm1t440qip1cUQgnpJw">
          <a:hlinkClick xmlns:r="http://schemas.openxmlformats.org/officeDocument/2006/relationships" r:id="rId375"/>
          <a:extLst>
            <a:ext uri="{FF2B5EF4-FFF2-40B4-BE49-F238E27FC236}">
              <a16:creationId xmlns:a16="http://schemas.microsoft.com/office/drawing/2014/main" id="{FA41A5DB-2363-4095-BF22-7B8E8F495D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963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845</xdr:row>
      <xdr:rowOff>0</xdr:rowOff>
    </xdr:from>
    <xdr:to>
      <xdr:col>3</xdr:col>
      <xdr:colOff>171450</xdr:colOff>
      <xdr:row>847</xdr:row>
      <xdr:rowOff>733425</xdr:rowOff>
    </xdr:to>
    <xdr:pic>
      <xdr:nvPicPr>
        <xdr:cNvPr id="205" name="img" descr="https://i.ytimg.com/vi/bEbux_Nc5s4/hqdefault.jpg?sqp=-oaymwEXCPYBEIoBSFryq4qpAwkIARUAAIhCGAE=&amp;rs=AOn4CLDU8OcdlhFGW1zGnYueGjcNwFwNFA">
          <a:hlinkClick xmlns:r="http://schemas.openxmlformats.org/officeDocument/2006/relationships" r:id="rId377"/>
          <a:extLst>
            <a:ext uri="{FF2B5EF4-FFF2-40B4-BE49-F238E27FC236}">
              <a16:creationId xmlns:a16="http://schemas.microsoft.com/office/drawing/2014/main" id="{67369CDE-35B8-471C-981A-75EB364EE4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234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849</xdr:row>
      <xdr:rowOff>0</xdr:rowOff>
    </xdr:from>
    <xdr:to>
      <xdr:col>3</xdr:col>
      <xdr:colOff>171450</xdr:colOff>
      <xdr:row>851</xdr:row>
      <xdr:rowOff>733425</xdr:rowOff>
    </xdr:to>
    <xdr:pic>
      <xdr:nvPicPr>
        <xdr:cNvPr id="206" name="img" descr="https://i.ytimg.com/vi/8rrLyYywwPc/hqdefault.jpg?sqp=-oaymwEXCPYBEIoBSFryq4qpAwkIARUAAIhCGAE=&amp;rs=AOn4CLDsjp74bJUXSXRpb6hVCePWBLXekQ">
          <a:hlinkClick xmlns:r="http://schemas.openxmlformats.org/officeDocument/2006/relationships" r:id="rId379"/>
          <a:extLst>
            <a:ext uri="{FF2B5EF4-FFF2-40B4-BE49-F238E27FC236}">
              <a16:creationId xmlns:a16="http://schemas.microsoft.com/office/drawing/2014/main" id="{697776A0-A4B9-4157-8D54-0A3437F9A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468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853</xdr:row>
      <xdr:rowOff>0</xdr:rowOff>
    </xdr:from>
    <xdr:to>
      <xdr:col>3</xdr:col>
      <xdr:colOff>171450</xdr:colOff>
      <xdr:row>855</xdr:row>
      <xdr:rowOff>733425</xdr:rowOff>
    </xdr:to>
    <xdr:pic>
      <xdr:nvPicPr>
        <xdr:cNvPr id="207" name="img" descr="https://i.ytimg.com/vi/fmYMd92PqUk/hqdefault.jpg?sqp=-oaymwEXCPYBEIoBSFryq4qpAwkIARUAAIhCGAE=&amp;rs=AOn4CLDLXdypaZymjilIqqebvmXlOZNbyA">
          <a:hlinkClick xmlns:r="http://schemas.openxmlformats.org/officeDocument/2006/relationships" r:id="rId381"/>
          <a:extLst>
            <a:ext uri="{FF2B5EF4-FFF2-40B4-BE49-F238E27FC236}">
              <a16:creationId xmlns:a16="http://schemas.microsoft.com/office/drawing/2014/main" id="{08D7547F-4BAE-4194-813F-8DA7458512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758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857</xdr:row>
      <xdr:rowOff>0</xdr:rowOff>
    </xdr:from>
    <xdr:to>
      <xdr:col>3</xdr:col>
      <xdr:colOff>171450</xdr:colOff>
      <xdr:row>859</xdr:row>
      <xdr:rowOff>733425</xdr:rowOff>
    </xdr:to>
    <xdr:pic>
      <xdr:nvPicPr>
        <xdr:cNvPr id="208" name="img" descr="https://i.ytimg.com/vi/RbwQyVch4Hw/hqdefault.jpg?sqp=-oaymwEXCPYBEIoBSFryq4qpAwkIARUAAIhCGAE=&amp;rs=AOn4CLCBDsAGUAABQeKspR_ehB1eUPbh8g">
          <a:hlinkClick xmlns:r="http://schemas.openxmlformats.org/officeDocument/2006/relationships" r:id="rId383"/>
          <a:extLst>
            <a:ext uri="{FF2B5EF4-FFF2-40B4-BE49-F238E27FC236}">
              <a16:creationId xmlns:a16="http://schemas.microsoft.com/office/drawing/2014/main" id="{142871D1-9AE2-4281-BC3C-D666505340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111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861</xdr:row>
      <xdr:rowOff>0</xdr:rowOff>
    </xdr:from>
    <xdr:to>
      <xdr:col>3</xdr:col>
      <xdr:colOff>171450</xdr:colOff>
      <xdr:row>863</xdr:row>
      <xdr:rowOff>733425</xdr:rowOff>
    </xdr:to>
    <xdr:pic>
      <xdr:nvPicPr>
        <xdr:cNvPr id="209" name="img" descr="https://i.ytimg.com/vi/Ts4BcS_kw4k/hqdefault.jpg?sqp=-oaymwEXCPYBEIoBSFryq4qpAwkIARUAAIhCGAE=&amp;rs=AOn4CLCTw1gnk-hSpxbme3YxtoDtCLnTwg">
          <a:hlinkClick xmlns:r="http://schemas.openxmlformats.org/officeDocument/2006/relationships" r:id="rId385"/>
          <a:extLst>
            <a:ext uri="{FF2B5EF4-FFF2-40B4-BE49-F238E27FC236}">
              <a16:creationId xmlns:a16="http://schemas.microsoft.com/office/drawing/2014/main" id="{16DAEFE1-ACA5-442C-8C97-C1A8DD770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1873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865</xdr:row>
      <xdr:rowOff>0</xdr:rowOff>
    </xdr:from>
    <xdr:to>
      <xdr:col>3</xdr:col>
      <xdr:colOff>171450</xdr:colOff>
      <xdr:row>868</xdr:row>
      <xdr:rowOff>352425</xdr:rowOff>
    </xdr:to>
    <xdr:pic>
      <xdr:nvPicPr>
        <xdr:cNvPr id="210" name="img" descr="https://i.ytimg.com/vi/gMPOdUN7pKE/hqdefault.jpg?sqp=-oaymwEXCPYBEIoBSFryq4qpAwkIARUAAIhCGAE=&amp;rs=AOn4CLDcIUJ80H8X-VAIVwZ0XxBLNEyNwQ">
          <a:hlinkClick xmlns:r="http://schemas.openxmlformats.org/officeDocument/2006/relationships" r:id="rId387"/>
          <a:extLst>
            <a:ext uri="{FF2B5EF4-FFF2-40B4-BE49-F238E27FC236}">
              <a16:creationId xmlns:a16="http://schemas.microsoft.com/office/drawing/2014/main" id="{B8C24B41-F583-4E24-9F7A-879A636A07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4397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870</xdr:row>
      <xdr:rowOff>0</xdr:rowOff>
    </xdr:from>
    <xdr:to>
      <xdr:col>3</xdr:col>
      <xdr:colOff>171450</xdr:colOff>
      <xdr:row>872</xdr:row>
      <xdr:rowOff>733425</xdr:rowOff>
    </xdr:to>
    <xdr:pic>
      <xdr:nvPicPr>
        <xdr:cNvPr id="211" name="img" descr="https://i.ytimg.com/vi/6W-vX3thBgg/hqdefault.jpg?sqp=-oaymwEXCPYBEIoBSFryq4qpAwkIARUAAIhCGAE=&amp;rs=AOn4CLA_F8FeWddGII6zaC2cYWUXfcRyoA">
          <a:hlinkClick xmlns:r="http://schemas.openxmlformats.org/officeDocument/2006/relationships" r:id="rId389"/>
          <a:extLst>
            <a:ext uri="{FF2B5EF4-FFF2-40B4-BE49-F238E27FC236}">
              <a16:creationId xmlns:a16="http://schemas.microsoft.com/office/drawing/2014/main" id="{DAA117F5-1160-4304-9407-9A477DF8A8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5778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874</xdr:row>
      <xdr:rowOff>0</xdr:rowOff>
    </xdr:from>
    <xdr:to>
      <xdr:col>3</xdr:col>
      <xdr:colOff>171450</xdr:colOff>
      <xdr:row>876</xdr:row>
      <xdr:rowOff>733425</xdr:rowOff>
    </xdr:to>
    <xdr:pic>
      <xdr:nvPicPr>
        <xdr:cNvPr id="212" name="img" descr="https://i.ytimg.com/vi/GRRvMPSDveU/hqdefault.jpg?sqp=-oaymwEXCPYBEIoBSFryq4qpAwkIARUAAIhCGAE=&amp;rs=AOn4CLDemSKfYxueBcqwkZrxVx8isnK6gg">
          <a:hlinkClick xmlns:r="http://schemas.openxmlformats.org/officeDocument/2006/relationships" r:id="rId391"/>
          <a:extLst>
            <a:ext uri="{FF2B5EF4-FFF2-40B4-BE49-F238E27FC236}">
              <a16:creationId xmlns:a16="http://schemas.microsoft.com/office/drawing/2014/main" id="{64AE1EFF-9DB6-45A6-8E36-3AC1F04FEF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7731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878</xdr:row>
      <xdr:rowOff>0</xdr:rowOff>
    </xdr:from>
    <xdr:to>
      <xdr:col>3</xdr:col>
      <xdr:colOff>171450</xdr:colOff>
      <xdr:row>880</xdr:row>
      <xdr:rowOff>733425</xdr:rowOff>
    </xdr:to>
    <xdr:pic>
      <xdr:nvPicPr>
        <xdr:cNvPr id="213" name="img" descr="https://i.ytimg.com/vi/AR53mQ_hGoI/hqdefault.jpg?sqp=-oaymwEXCPYBEIoBSFryq4qpAwkIARUAAIhCGAE=&amp;rs=AOn4CLCZeO6bhgbTvN4B2tqiJYWfGFh7sw">
          <a:hlinkClick xmlns:r="http://schemas.openxmlformats.org/officeDocument/2006/relationships" r:id="rId393"/>
          <a:extLst>
            <a:ext uri="{FF2B5EF4-FFF2-40B4-BE49-F238E27FC236}">
              <a16:creationId xmlns:a16="http://schemas.microsoft.com/office/drawing/2014/main" id="{2A45E60E-34E6-4B9B-B988-295191E9D9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9874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882</xdr:row>
      <xdr:rowOff>0</xdr:rowOff>
    </xdr:from>
    <xdr:to>
      <xdr:col>3</xdr:col>
      <xdr:colOff>171450</xdr:colOff>
      <xdr:row>884</xdr:row>
      <xdr:rowOff>733425</xdr:rowOff>
    </xdr:to>
    <xdr:pic>
      <xdr:nvPicPr>
        <xdr:cNvPr id="214" name="img" descr="https://i.ytimg.com/vi/ANgjp7qy9HA/hqdefault.jpg?sqp=-oaymwEXCPYBEIoBSFryq4qpAwkIARUAAIhCGAE=&amp;rs=AOn4CLA_OSherNPcNDEOVTk7BCfjvviHLA">
          <a:hlinkClick xmlns:r="http://schemas.openxmlformats.org/officeDocument/2006/relationships" r:id="rId395"/>
          <a:extLst>
            <a:ext uri="{FF2B5EF4-FFF2-40B4-BE49-F238E27FC236}">
              <a16:creationId xmlns:a16="http://schemas.microsoft.com/office/drawing/2014/main" id="{3391B359-B732-4245-9969-1C0532E95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2398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886</xdr:row>
      <xdr:rowOff>0</xdr:rowOff>
    </xdr:from>
    <xdr:to>
      <xdr:col>3</xdr:col>
      <xdr:colOff>171450</xdr:colOff>
      <xdr:row>888</xdr:row>
      <xdr:rowOff>733425</xdr:rowOff>
    </xdr:to>
    <xdr:pic>
      <xdr:nvPicPr>
        <xdr:cNvPr id="215" name="img" descr="https://i.ytimg.com/vi/G-VexV4s3J4/hqdefault.jpg?sqp=-oaymwEXCPYBEIoBSFryq4qpAwkIARUAAIhCGAE=&amp;rs=AOn4CLDWrVJGTYEjh3cEkz2drH35zlno-A">
          <a:hlinkClick xmlns:r="http://schemas.openxmlformats.org/officeDocument/2006/relationships" r:id="rId397"/>
          <a:extLst>
            <a:ext uri="{FF2B5EF4-FFF2-40B4-BE49-F238E27FC236}">
              <a16:creationId xmlns:a16="http://schemas.microsoft.com/office/drawing/2014/main" id="{81E619BD-9307-4E9E-8370-F182CC6C9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3970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890</xdr:row>
      <xdr:rowOff>0</xdr:rowOff>
    </xdr:from>
    <xdr:to>
      <xdr:col>3</xdr:col>
      <xdr:colOff>171450</xdr:colOff>
      <xdr:row>892</xdr:row>
      <xdr:rowOff>733425</xdr:rowOff>
    </xdr:to>
    <xdr:pic>
      <xdr:nvPicPr>
        <xdr:cNvPr id="216" name="img" descr="https://i.ytimg.com/vi/iEnP_xYobE8/hqdefault.jpg?sqp=-oaymwEXCPYBEIoBSFryq4qpAwkIARUAAIhCGAE=&amp;rs=AOn4CLApl5buWgSaY1TwM1LwiCqiqHKrHg">
          <a:hlinkClick xmlns:r="http://schemas.openxmlformats.org/officeDocument/2006/relationships" r:id="rId399"/>
          <a:extLst>
            <a:ext uri="{FF2B5EF4-FFF2-40B4-BE49-F238E27FC236}">
              <a16:creationId xmlns:a16="http://schemas.microsoft.com/office/drawing/2014/main" id="{87A4F308-8F19-458E-B483-F99A6A881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630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894</xdr:row>
      <xdr:rowOff>0</xdr:rowOff>
    </xdr:from>
    <xdr:to>
      <xdr:col>3</xdr:col>
      <xdr:colOff>171450</xdr:colOff>
      <xdr:row>896</xdr:row>
      <xdr:rowOff>733425</xdr:rowOff>
    </xdr:to>
    <xdr:pic>
      <xdr:nvPicPr>
        <xdr:cNvPr id="217" name="img" descr="https://i.ytimg.com/vi/ADSTTEQpFSA/hqdefault.jpg?sqp=-oaymwEXCPYBEIoBSFryq4qpAwkIARUAAIhCGAE=&amp;rs=AOn4CLAckk8wFe13yAAYaN4exAICYbUhRQ">
          <a:hlinkClick xmlns:r="http://schemas.openxmlformats.org/officeDocument/2006/relationships" r:id="rId401"/>
          <a:extLst>
            <a:ext uri="{FF2B5EF4-FFF2-40B4-BE49-F238E27FC236}">
              <a16:creationId xmlns:a16="http://schemas.microsoft.com/office/drawing/2014/main" id="{875CF72D-7F8F-4181-9E68-38641A1B70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825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898</xdr:row>
      <xdr:rowOff>0</xdr:rowOff>
    </xdr:from>
    <xdr:to>
      <xdr:col>3</xdr:col>
      <xdr:colOff>171450</xdr:colOff>
      <xdr:row>900</xdr:row>
      <xdr:rowOff>733425</xdr:rowOff>
    </xdr:to>
    <xdr:pic>
      <xdr:nvPicPr>
        <xdr:cNvPr id="218" name="img" descr="https://i.ytimg.com/vi/E0MqXuryFG4/hqdefault.jpg?sqp=-oaymwEXCPYBEIoBSFryq4qpAwkIARUAAIhCGAE=&amp;rs=AOn4CLBUotA467gOoZ7B3EIF7I3q6pQ_vQ">
          <a:hlinkClick xmlns:r="http://schemas.openxmlformats.org/officeDocument/2006/relationships" r:id="rId403"/>
          <a:extLst>
            <a:ext uri="{FF2B5EF4-FFF2-40B4-BE49-F238E27FC236}">
              <a16:creationId xmlns:a16="http://schemas.microsoft.com/office/drawing/2014/main" id="{E6B087E0-79B0-40C0-942D-824079DC4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020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903</xdr:row>
      <xdr:rowOff>0</xdr:rowOff>
    </xdr:from>
    <xdr:to>
      <xdr:col>3</xdr:col>
      <xdr:colOff>171450</xdr:colOff>
      <xdr:row>905</xdr:row>
      <xdr:rowOff>733425</xdr:rowOff>
    </xdr:to>
    <xdr:pic>
      <xdr:nvPicPr>
        <xdr:cNvPr id="219" name="img" descr="https://i.ytimg.com/vi/HryYsiKwK1c/hqdefault.jpg?sqp=-oaymwEXCPYBEIoBSFryq4qpAwkIARUAAIhCGAE=&amp;rs=AOn4CLBUmS89Rqh2EoCuTd3r9mn6qSmQ1Q">
          <a:hlinkClick xmlns:r="http://schemas.openxmlformats.org/officeDocument/2006/relationships" r:id="rId405"/>
          <a:extLst>
            <a:ext uri="{FF2B5EF4-FFF2-40B4-BE49-F238E27FC236}">
              <a16:creationId xmlns:a16="http://schemas.microsoft.com/office/drawing/2014/main" id="{9ED7A2DA-DCD2-408F-9F9B-62F4AF5EC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2923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907</xdr:row>
      <xdr:rowOff>0</xdr:rowOff>
    </xdr:from>
    <xdr:to>
      <xdr:col>3</xdr:col>
      <xdr:colOff>171450</xdr:colOff>
      <xdr:row>909</xdr:row>
      <xdr:rowOff>733425</xdr:rowOff>
    </xdr:to>
    <xdr:pic>
      <xdr:nvPicPr>
        <xdr:cNvPr id="220" name="img" descr="https://i.ytimg.com/vi/oHdP5WsVamE/hqdefault.jpg?sqp=-oaymwEXCPYBEIoBSFryq4qpAwkIARUAAIhCGAE=&amp;rs=AOn4CLBJn8XvTSSKFe6b0AyzzZ4guVgtbg">
          <a:hlinkClick xmlns:r="http://schemas.openxmlformats.org/officeDocument/2006/relationships" r:id="rId407"/>
          <a:extLst>
            <a:ext uri="{FF2B5EF4-FFF2-40B4-BE49-F238E27FC236}">
              <a16:creationId xmlns:a16="http://schemas.microsoft.com/office/drawing/2014/main" id="{C510C743-6F4D-4BEF-9EF9-2AB89ACD7B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5066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912</xdr:row>
      <xdr:rowOff>0</xdr:rowOff>
    </xdr:from>
    <xdr:to>
      <xdr:col>3</xdr:col>
      <xdr:colOff>171450</xdr:colOff>
      <xdr:row>914</xdr:row>
      <xdr:rowOff>733425</xdr:rowOff>
    </xdr:to>
    <xdr:pic>
      <xdr:nvPicPr>
        <xdr:cNvPr id="221" name="img" descr="https://i.ytimg.com/vi/5v5wGN5ujic/hqdefault.jpg?sqp=-oaymwEXCPYBEIoBSFryq4qpAwkIARUAAIhCGAE=&amp;rs=AOn4CLCKWInyecbKkt1LQfjNJ0dZjyHvug">
          <a:hlinkClick xmlns:r="http://schemas.openxmlformats.org/officeDocument/2006/relationships" r:id="rId409"/>
          <a:extLst>
            <a:ext uri="{FF2B5EF4-FFF2-40B4-BE49-F238E27FC236}">
              <a16:creationId xmlns:a16="http://schemas.microsoft.com/office/drawing/2014/main" id="{4F1ACB8E-DD65-4ED2-B3EA-4AA2CFFBC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7781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916</xdr:row>
      <xdr:rowOff>0</xdr:rowOff>
    </xdr:from>
    <xdr:to>
      <xdr:col>3</xdr:col>
      <xdr:colOff>171450</xdr:colOff>
      <xdr:row>918</xdr:row>
      <xdr:rowOff>733425</xdr:rowOff>
    </xdr:to>
    <xdr:pic>
      <xdr:nvPicPr>
        <xdr:cNvPr id="222" name="img" descr="https://i.ytimg.com/vi/kDcPc2Qpo6g/hqdefault.jpg?sqp=-oaymwEXCPYBEIoBSFryq4qpAwkIARUAAIhCGAE=&amp;rs=AOn4CLC-lPLsACDTmfE0z_Z9_jIChJRm2w">
          <a:hlinkClick xmlns:r="http://schemas.openxmlformats.org/officeDocument/2006/relationships" r:id="rId411"/>
          <a:extLst>
            <a:ext uri="{FF2B5EF4-FFF2-40B4-BE49-F238E27FC236}">
              <a16:creationId xmlns:a16="http://schemas.microsoft.com/office/drawing/2014/main" id="{A7AD20F8-0340-4DF0-ABDB-4210246DD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935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920</xdr:row>
      <xdr:rowOff>0</xdr:rowOff>
    </xdr:from>
    <xdr:to>
      <xdr:col>3</xdr:col>
      <xdr:colOff>171450</xdr:colOff>
      <xdr:row>922</xdr:row>
      <xdr:rowOff>733425</xdr:rowOff>
    </xdr:to>
    <xdr:pic>
      <xdr:nvPicPr>
        <xdr:cNvPr id="223" name="img" descr="https://i.ytimg.com/vi/9AoKgDyN1uY/hqdefault.jpg?sqp=-oaymwEXCPYBEIoBSFryq4qpAwkIARUAAIhCGAE=&amp;rs=AOn4CLDGxQ64U2-e3j946YmgrgIoeH-23A">
          <a:hlinkClick xmlns:r="http://schemas.openxmlformats.org/officeDocument/2006/relationships" r:id="rId413"/>
          <a:extLst>
            <a:ext uri="{FF2B5EF4-FFF2-40B4-BE49-F238E27FC236}">
              <a16:creationId xmlns:a16="http://schemas.microsoft.com/office/drawing/2014/main" id="{055DD6D3-4530-4704-AEE6-4B1107ADC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111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924</xdr:row>
      <xdr:rowOff>0</xdr:rowOff>
    </xdr:from>
    <xdr:to>
      <xdr:col>3</xdr:col>
      <xdr:colOff>171450</xdr:colOff>
      <xdr:row>926</xdr:row>
      <xdr:rowOff>733425</xdr:rowOff>
    </xdr:to>
    <xdr:pic>
      <xdr:nvPicPr>
        <xdr:cNvPr id="224" name="img" descr="https://i.ytimg.com/vi/f1i_ukiLQYY/hqdefault.jpg?sqp=-oaymwEXCPYBEIoBSFryq4qpAwkIARUAAIhCGAE=&amp;rs=AOn4CLBbF_3wAKwK17kveSu5vA6l4z7qaw">
          <a:hlinkClick xmlns:r="http://schemas.openxmlformats.org/officeDocument/2006/relationships" r:id="rId415"/>
          <a:extLst>
            <a:ext uri="{FF2B5EF4-FFF2-40B4-BE49-F238E27FC236}">
              <a16:creationId xmlns:a16="http://schemas.microsoft.com/office/drawing/2014/main" id="{B19C3D0D-A654-4CD4-A64B-EF6013022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3639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928</xdr:row>
      <xdr:rowOff>0</xdr:rowOff>
    </xdr:from>
    <xdr:to>
      <xdr:col>3</xdr:col>
      <xdr:colOff>171450</xdr:colOff>
      <xdr:row>930</xdr:row>
      <xdr:rowOff>733425</xdr:rowOff>
    </xdr:to>
    <xdr:pic>
      <xdr:nvPicPr>
        <xdr:cNvPr id="225" name="img" descr="https://i.ytimg.com/vi/diFkCJ802vY/hqdefault.jpg?sqp=-oaymwEXCPYBEIoBSFryq4qpAwkIARUAAIhCGAE=&amp;rs=AOn4CLDbH5AhYoomaeZQNIMRvLIHOf7nSQ">
          <a:hlinkClick xmlns:r="http://schemas.openxmlformats.org/officeDocument/2006/relationships" r:id="rId417"/>
          <a:extLst>
            <a:ext uri="{FF2B5EF4-FFF2-40B4-BE49-F238E27FC236}">
              <a16:creationId xmlns:a16="http://schemas.microsoft.com/office/drawing/2014/main" id="{DA6B07BE-6721-44C5-BCC4-8CB47BFCAB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6544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932</xdr:row>
      <xdr:rowOff>0</xdr:rowOff>
    </xdr:from>
    <xdr:to>
      <xdr:col>3</xdr:col>
      <xdr:colOff>171450</xdr:colOff>
      <xdr:row>934</xdr:row>
      <xdr:rowOff>733425</xdr:rowOff>
    </xdr:to>
    <xdr:pic>
      <xdr:nvPicPr>
        <xdr:cNvPr id="226" name="img" descr="https://i.ytimg.com/vi/XtxhOgFBk_w/hqdefault.jpg?sqp=-oaymwEXCPYBEIoBSFryq4qpAwkIARUAAIhCGAE=&amp;rs=AOn4CLCMpnE_Pk9XC5DLKFK9ybtnjJwE5w">
          <a:hlinkClick xmlns:r="http://schemas.openxmlformats.org/officeDocument/2006/relationships" r:id="rId419"/>
          <a:extLst>
            <a:ext uri="{FF2B5EF4-FFF2-40B4-BE49-F238E27FC236}">
              <a16:creationId xmlns:a16="http://schemas.microsoft.com/office/drawing/2014/main" id="{324720CA-636E-4470-9631-CD38F3453B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8116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936</xdr:row>
      <xdr:rowOff>0</xdr:rowOff>
    </xdr:from>
    <xdr:to>
      <xdr:col>3</xdr:col>
      <xdr:colOff>171450</xdr:colOff>
      <xdr:row>938</xdr:row>
      <xdr:rowOff>733425</xdr:rowOff>
    </xdr:to>
    <xdr:pic>
      <xdr:nvPicPr>
        <xdr:cNvPr id="227" name="img" descr="https://i.ytimg.com/vi/O9PPDw65hd0/hqdefault.jpg?sqp=-oaymwEXCPYBEIoBSFryq4qpAwkIARUAAIhCGAE=&amp;rs=AOn4CLAIEINCiHajOz0L6OWXxGwhbFh2EA">
          <a:hlinkClick xmlns:r="http://schemas.openxmlformats.org/officeDocument/2006/relationships" r:id="rId421"/>
          <a:extLst>
            <a:ext uri="{FF2B5EF4-FFF2-40B4-BE49-F238E27FC236}">
              <a16:creationId xmlns:a16="http://schemas.microsoft.com/office/drawing/2014/main" id="{8ED4DD45-F022-4A9B-BD20-DD2EA5DBF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9878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940</xdr:row>
      <xdr:rowOff>0</xdr:rowOff>
    </xdr:from>
    <xdr:to>
      <xdr:col>3</xdr:col>
      <xdr:colOff>171450</xdr:colOff>
      <xdr:row>942</xdr:row>
      <xdr:rowOff>733425</xdr:rowOff>
    </xdr:to>
    <xdr:pic>
      <xdr:nvPicPr>
        <xdr:cNvPr id="228" name="img" descr="https://i.ytimg.com/vi/YAn2eHyJlMA/hqdefault.jpg?sqp=-oaymwEXCPYBEIoBSFryq4qpAwkIARUAAIhCGAE=&amp;rs=AOn4CLCpWfZXLmnkHcvCCt_IBDNU-FWqJA">
          <a:hlinkClick xmlns:r="http://schemas.openxmlformats.org/officeDocument/2006/relationships" r:id="rId423"/>
          <a:extLst>
            <a:ext uri="{FF2B5EF4-FFF2-40B4-BE49-F238E27FC236}">
              <a16:creationId xmlns:a16="http://schemas.microsoft.com/office/drawing/2014/main" id="{1B51DA60-A27D-45E7-B37D-04AD594F51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52211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944</xdr:row>
      <xdr:rowOff>0</xdr:rowOff>
    </xdr:from>
    <xdr:to>
      <xdr:col>3</xdr:col>
      <xdr:colOff>171450</xdr:colOff>
      <xdr:row>946</xdr:row>
      <xdr:rowOff>733425</xdr:rowOff>
    </xdr:to>
    <xdr:pic>
      <xdr:nvPicPr>
        <xdr:cNvPr id="229" name="img" descr="https://i.ytimg.com/vi/tP3zyrhIXkw/hqdefault.jpg?sqp=-oaymwEXCPYBEIoBSFryq4qpAwkIARUAAIhCGAE=&amp;rs=AOn4CLCGPKfuwQIIq3eb-bm2DChluqatWg">
          <a:hlinkClick xmlns:r="http://schemas.openxmlformats.org/officeDocument/2006/relationships" r:id="rId425"/>
          <a:extLst>
            <a:ext uri="{FF2B5EF4-FFF2-40B4-BE49-F238E27FC236}">
              <a16:creationId xmlns:a16="http://schemas.microsoft.com/office/drawing/2014/main" id="{5C7F5EA0-5F57-4EAB-BB0D-CBC1189D1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5454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948</xdr:row>
      <xdr:rowOff>0</xdr:rowOff>
    </xdr:from>
    <xdr:to>
      <xdr:col>3</xdr:col>
      <xdr:colOff>171450</xdr:colOff>
      <xdr:row>950</xdr:row>
      <xdr:rowOff>733425</xdr:rowOff>
    </xdr:to>
    <xdr:pic>
      <xdr:nvPicPr>
        <xdr:cNvPr id="230" name="img" descr="https://i.ytimg.com/vi/LfdJS_8M8bY/hqdefault.jpg?sqp=-oaymwEXCPYBEIoBSFryq4qpAwkIARUAAIhCGAE=&amp;rs=AOn4CLBAkA21MRKg0PSSBTX-YyH5vAPBmA">
          <a:hlinkClick xmlns:r="http://schemas.openxmlformats.org/officeDocument/2006/relationships" r:id="rId427"/>
          <a:extLst>
            <a:ext uri="{FF2B5EF4-FFF2-40B4-BE49-F238E27FC236}">
              <a16:creationId xmlns:a16="http://schemas.microsoft.com/office/drawing/2014/main" id="{7239B93F-5038-43C2-A727-9E75A824C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5649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953</xdr:row>
      <xdr:rowOff>0</xdr:rowOff>
    </xdr:from>
    <xdr:to>
      <xdr:col>3</xdr:col>
      <xdr:colOff>171450</xdr:colOff>
      <xdr:row>955</xdr:row>
      <xdr:rowOff>733425</xdr:rowOff>
    </xdr:to>
    <xdr:pic>
      <xdr:nvPicPr>
        <xdr:cNvPr id="231" name="img" descr="https://i.ytimg.com/vi/fe_Ofjozmjs/hqdefault.jpg?sqp=-oaymwEXCPYBEIoBSFryq4qpAwkIARUAAIhCGAE=&amp;rs=AOn4CLCiNYLQl52GBO0F59P_Fa9VwzB-fA">
          <a:hlinkClick xmlns:r="http://schemas.openxmlformats.org/officeDocument/2006/relationships" r:id="rId429"/>
          <a:extLst>
            <a:ext uri="{FF2B5EF4-FFF2-40B4-BE49-F238E27FC236}">
              <a16:creationId xmlns:a16="http://schemas.microsoft.com/office/drawing/2014/main" id="{CC86CE92-108F-4F09-9F3D-E149D4DC4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58450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957</xdr:row>
      <xdr:rowOff>0</xdr:rowOff>
    </xdr:from>
    <xdr:to>
      <xdr:col>3</xdr:col>
      <xdr:colOff>171450</xdr:colOff>
      <xdr:row>959</xdr:row>
      <xdr:rowOff>733425</xdr:rowOff>
    </xdr:to>
    <xdr:pic>
      <xdr:nvPicPr>
        <xdr:cNvPr id="232" name="img" descr="https://i.ytimg.com/vi/sEeNj6ByWBI/hqdefault.jpg?sqp=-oaymwEXCPYBEIoBSFryq4qpAwkIARUAAIhCGAE=&amp;rs=AOn4CLBA2qQ-u2dkgNwMr2ENNRMF2EUiiA">
          <a:hlinkClick xmlns:r="http://schemas.openxmlformats.org/officeDocument/2006/relationships" r:id="rId431"/>
          <a:extLst>
            <a:ext uri="{FF2B5EF4-FFF2-40B4-BE49-F238E27FC236}">
              <a16:creationId xmlns:a16="http://schemas.microsoft.com/office/drawing/2014/main" id="{455D2261-62C1-4F39-A944-C7B12996EB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059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962</xdr:row>
      <xdr:rowOff>0</xdr:rowOff>
    </xdr:from>
    <xdr:to>
      <xdr:col>3</xdr:col>
      <xdr:colOff>171450</xdr:colOff>
      <xdr:row>964</xdr:row>
      <xdr:rowOff>733425</xdr:rowOff>
    </xdr:to>
    <xdr:pic>
      <xdr:nvPicPr>
        <xdr:cNvPr id="233" name="img" descr="https://i.ytimg.com/vi/Xn-Ti864zyA/hqdefault.jpg?sqp=-oaymwEXCPYBEIoBSFryq4qpAwkIARUAAIhCGAE=&amp;rs=AOn4CLBmGcczCUK9fe8UhJtL4TdzoYvOGg">
          <a:hlinkClick xmlns:r="http://schemas.openxmlformats.org/officeDocument/2006/relationships" r:id="rId433"/>
          <a:extLst>
            <a:ext uri="{FF2B5EF4-FFF2-40B4-BE49-F238E27FC236}">
              <a16:creationId xmlns:a16="http://schemas.microsoft.com/office/drawing/2014/main" id="{1430718A-BD46-4EDD-895C-2D23A67252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464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966</xdr:row>
      <xdr:rowOff>0</xdr:rowOff>
    </xdr:from>
    <xdr:to>
      <xdr:col>3</xdr:col>
      <xdr:colOff>171450</xdr:colOff>
      <xdr:row>968</xdr:row>
      <xdr:rowOff>733425</xdr:rowOff>
    </xdr:to>
    <xdr:pic>
      <xdr:nvPicPr>
        <xdr:cNvPr id="234" name="img" descr="https://i.ytimg.com/vi/X1MovQo7ck0/hqdefault.jpg?sqp=-oaymwEXCPYBEIoBSFryq4qpAwkIARUAAIhCGAE=&amp;rs=AOn4CLBL04kDRx5EivgbfZBJ6DMh4QIOKg">
          <a:hlinkClick xmlns:r="http://schemas.openxmlformats.org/officeDocument/2006/relationships" r:id="rId435"/>
          <a:extLst>
            <a:ext uri="{FF2B5EF4-FFF2-40B4-BE49-F238E27FC236}">
              <a16:creationId xmlns:a16="http://schemas.microsoft.com/office/drawing/2014/main" id="{02CE3687-396E-4CC3-8B6B-460BF32AA0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697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971</xdr:row>
      <xdr:rowOff>0</xdr:rowOff>
    </xdr:from>
    <xdr:to>
      <xdr:col>3</xdr:col>
      <xdr:colOff>171450</xdr:colOff>
      <xdr:row>973</xdr:row>
      <xdr:rowOff>733425</xdr:rowOff>
    </xdr:to>
    <xdr:pic>
      <xdr:nvPicPr>
        <xdr:cNvPr id="235" name="img" descr="https://i.ytimg.com/vi/TYWI929nZKg/hqdefault.jpg?sqp=-oaymwEXCPYBEIoBSFryq4qpAwkIARUAAIhCGAE=&amp;rs=AOn4CLChZmlpBzFX9SJaBGWQhG5lvJPz-A">
          <a:hlinkClick xmlns:r="http://schemas.openxmlformats.org/officeDocument/2006/relationships" r:id="rId437"/>
          <a:extLst>
            <a:ext uri="{FF2B5EF4-FFF2-40B4-BE49-F238E27FC236}">
              <a16:creationId xmlns:a16="http://schemas.microsoft.com/office/drawing/2014/main" id="{C50C022E-7853-4656-8034-F177C09107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083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975</xdr:row>
      <xdr:rowOff>0</xdr:rowOff>
    </xdr:from>
    <xdr:to>
      <xdr:col>3</xdr:col>
      <xdr:colOff>171450</xdr:colOff>
      <xdr:row>977</xdr:row>
      <xdr:rowOff>733425</xdr:rowOff>
    </xdr:to>
    <xdr:pic>
      <xdr:nvPicPr>
        <xdr:cNvPr id="236" name="img" descr="https://i.ytimg.com/vi/X-yC18V5H-U/hqdefault.jpg?sqp=-oaymwEXCPYBEIoBSFryq4qpAwkIARUAAIhCGAE=&amp;rs=AOn4CLDSDHwhPjqR7tCFORkdCkvOYn6WOA">
          <a:hlinkClick xmlns:r="http://schemas.openxmlformats.org/officeDocument/2006/relationships" r:id="rId439"/>
          <a:extLst>
            <a:ext uri="{FF2B5EF4-FFF2-40B4-BE49-F238E27FC236}">
              <a16:creationId xmlns:a16="http://schemas.microsoft.com/office/drawing/2014/main" id="{EEB18E39-A3F4-48D7-A95E-94D19FA1A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2785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980</xdr:row>
      <xdr:rowOff>0</xdr:rowOff>
    </xdr:from>
    <xdr:to>
      <xdr:col>3</xdr:col>
      <xdr:colOff>171450</xdr:colOff>
      <xdr:row>982</xdr:row>
      <xdr:rowOff>733425</xdr:rowOff>
    </xdr:to>
    <xdr:pic>
      <xdr:nvPicPr>
        <xdr:cNvPr id="237" name="img" descr="https://i.ytimg.com/vi/qRp9MYhTjWY/hqdefault.jpg?sqp=-oaymwEXCPYBEIoBSFryq4qpAwkIARUAAIhCGAE=&amp;rs=AOn4CLAMFXvgmOM-Vfw9tJEaQgmtfdXhVg">
          <a:hlinkClick xmlns:r="http://schemas.openxmlformats.org/officeDocument/2006/relationships" r:id="rId441"/>
          <a:extLst>
            <a:ext uri="{FF2B5EF4-FFF2-40B4-BE49-F238E27FC236}">
              <a16:creationId xmlns:a16="http://schemas.microsoft.com/office/drawing/2014/main" id="{8B96D2BB-4E01-4FC6-8908-D441C8E273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6262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984</xdr:row>
      <xdr:rowOff>0</xdr:rowOff>
    </xdr:from>
    <xdr:to>
      <xdr:col>3</xdr:col>
      <xdr:colOff>171450</xdr:colOff>
      <xdr:row>986</xdr:row>
      <xdr:rowOff>733425</xdr:rowOff>
    </xdr:to>
    <xdr:pic>
      <xdr:nvPicPr>
        <xdr:cNvPr id="238" name="img" descr="https://i.ytimg.com/vi/HD6vGUzuJZ4/hqdefault.jpg?sqp=-oaymwEXCPYBEIoBSFryq4qpAwkIARUAAIhCGAE=&amp;rs=AOn4CLDbqekfBM3IdQT5xhCsoJuLvHIkHQ">
          <a:hlinkClick xmlns:r="http://schemas.openxmlformats.org/officeDocument/2006/relationships" r:id="rId443"/>
          <a:extLst>
            <a:ext uri="{FF2B5EF4-FFF2-40B4-BE49-F238E27FC236}">
              <a16:creationId xmlns:a16="http://schemas.microsoft.com/office/drawing/2014/main" id="{1CEFD2B1-7375-4BFC-A6FA-9A4A72DF3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7840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988</xdr:row>
      <xdr:rowOff>0</xdr:rowOff>
    </xdr:from>
    <xdr:to>
      <xdr:col>3</xdr:col>
      <xdr:colOff>171450</xdr:colOff>
      <xdr:row>990</xdr:row>
      <xdr:rowOff>733425</xdr:rowOff>
    </xdr:to>
    <xdr:pic>
      <xdr:nvPicPr>
        <xdr:cNvPr id="239" name="img" descr="https://i.ytimg.com/vi/jzSX_uBstSA/hqdefault.jpg?sqp=-oaymwEXCPYBEIoBSFryq4qpAwkIARUAAIhCGAE=&amp;rs=AOn4CLDCHqoG3r_h2VtLqU-JVz9LNPPrig">
          <a:hlinkClick xmlns:r="http://schemas.openxmlformats.org/officeDocument/2006/relationships" r:id="rId445"/>
          <a:extLst>
            <a:ext uri="{FF2B5EF4-FFF2-40B4-BE49-F238E27FC236}">
              <a16:creationId xmlns:a16="http://schemas.microsoft.com/office/drawing/2014/main" id="{5FE7B670-C0E4-4EB5-B6C9-8B9E8133BF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453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992</xdr:row>
      <xdr:rowOff>0</xdr:rowOff>
    </xdr:from>
    <xdr:to>
      <xdr:col>3</xdr:col>
      <xdr:colOff>171450</xdr:colOff>
      <xdr:row>994</xdr:row>
      <xdr:rowOff>733425</xdr:rowOff>
    </xdr:to>
    <xdr:pic>
      <xdr:nvPicPr>
        <xdr:cNvPr id="240" name="img" descr="https://i.ytimg.com/vi/E3Y2PKiWMRs/hqdefault.jpg?sqp=-oaymwEXCPYBEIoBSFryq4qpAwkIARUAAIhCGAE=&amp;rs=AOn4CLC6j3tTkRclc3-etBKStLimoHSlTg">
          <a:hlinkClick xmlns:r="http://schemas.openxmlformats.org/officeDocument/2006/relationships" r:id="rId447"/>
          <a:extLst>
            <a:ext uri="{FF2B5EF4-FFF2-40B4-BE49-F238E27FC236}">
              <a16:creationId xmlns:a16="http://schemas.microsoft.com/office/drawing/2014/main" id="{F45A569A-2024-4A8A-B3ED-13F10AB07B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5358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996</xdr:row>
      <xdr:rowOff>0</xdr:rowOff>
    </xdr:from>
    <xdr:to>
      <xdr:col>3</xdr:col>
      <xdr:colOff>171450</xdr:colOff>
      <xdr:row>998</xdr:row>
      <xdr:rowOff>733425</xdr:rowOff>
    </xdr:to>
    <xdr:pic>
      <xdr:nvPicPr>
        <xdr:cNvPr id="241" name="img" descr="https://i.ytimg.com/vi/24KTmB_JXfg/hqdefault.jpg?sqp=-oaymwEXCPYBEIoBSFryq4qpAwkIARUAAIhCGAE=&amp;rs=AOn4CLBJ4S97z6QCLUw9EYTXrKta219uAQ">
          <a:hlinkClick xmlns:r="http://schemas.openxmlformats.org/officeDocument/2006/relationships" r:id="rId449"/>
          <a:extLst>
            <a:ext uri="{FF2B5EF4-FFF2-40B4-BE49-F238E27FC236}">
              <a16:creationId xmlns:a16="http://schemas.microsoft.com/office/drawing/2014/main" id="{EEC80D1B-7269-40C2-8B46-5C79924D3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997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1000</xdr:row>
      <xdr:rowOff>0</xdr:rowOff>
    </xdr:from>
    <xdr:to>
      <xdr:col>3</xdr:col>
      <xdr:colOff>171450</xdr:colOff>
      <xdr:row>1002</xdr:row>
      <xdr:rowOff>733425</xdr:rowOff>
    </xdr:to>
    <xdr:pic>
      <xdr:nvPicPr>
        <xdr:cNvPr id="242" name="img" descr="https://i.ytimg.com/vi/EFzGb3DYHQo/hqdefault.jpg?sqp=-oaymwEXCPYBEIoBSFryq4qpAwkIARUAAIhCGAE=&amp;rs=AOn4CLDG2W9O_ruQg4-8k46KUxwRIKQNuQ">
          <a:hlinkClick xmlns:r="http://schemas.openxmlformats.org/officeDocument/2006/relationships" r:id="rId451"/>
          <a:extLst>
            <a:ext uri="{FF2B5EF4-FFF2-40B4-BE49-F238E27FC236}">
              <a16:creationId xmlns:a16="http://schemas.microsoft.com/office/drawing/2014/main" id="{1A76BDB1-13A7-4C6A-9F6E-EC780573B3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2502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1004</xdr:row>
      <xdr:rowOff>0</xdr:rowOff>
    </xdr:from>
    <xdr:to>
      <xdr:col>3</xdr:col>
      <xdr:colOff>171450</xdr:colOff>
      <xdr:row>1006</xdr:row>
      <xdr:rowOff>733425</xdr:rowOff>
    </xdr:to>
    <xdr:pic>
      <xdr:nvPicPr>
        <xdr:cNvPr id="243" name="img" descr="https://i.ytimg.com/vi/yXiRobOZeB8/hqdefault.jpg?sqp=-oaymwEXCPYBEIoBSFryq4qpAwkIARUAAIhCGAE=&amp;rs=AOn4CLCbKmS_fYgTrVlxQ-KLuyJmhUENtg">
          <a:hlinkClick xmlns:r="http://schemas.openxmlformats.org/officeDocument/2006/relationships" r:id="rId453"/>
          <a:extLst>
            <a:ext uri="{FF2B5EF4-FFF2-40B4-BE49-F238E27FC236}">
              <a16:creationId xmlns:a16="http://schemas.microsoft.com/office/drawing/2014/main" id="{C2806137-2E0E-46D3-B74A-0B9BB4658E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464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1008</xdr:row>
      <xdr:rowOff>0</xdr:rowOff>
    </xdr:from>
    <xdr:to>
      <xdr:col>3</xdr:col>
      <xdr:colOff>171450</xdr:colOff>
      <xdr:row>1010</xdr:row>
      <xdr:rowOff>733425</xdr:rowOff>
    </xdr:to>
    <xdr:pic>
      <xdr:nvPicPr>
        <xdr:cNvPr id="244" name="img" descr="https://i.ytimg.com/vi/WmBNuiUG6PE/hqdefault.jpg?sqp=-oaymwEXCPYBEIoBSFryq4qpAwkIARUAAIhCGAE=&amp;rs=AOn4CLAntkG2pGBtfxaMKDLv4boSMxPeOQ">
          <a:hlinkClick xmlns:r="http://schemas.openxmlformats.org/officeDocument/2006/relationships" r:id="rId455"/>
          <a:extLst>
            <a:ext uri="{FF2B5EF4-FFF2-40B4-BE49-F238E27FC236}">
              <a16:creationId xmlns:a16="http://schemas.microsoft.com/office/drawing/2014/main" id="{BD03631F-E3D2-457C-BF98-38FE06164A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831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1012</xdr:row>
      <xdr:rowOff>0</xdr:rowOff>
    </xdr:from>
    <xdr:to>
      <xdr:col>3</xdr:col>
      <xdr:colOff>171450</xdr:colOff>
      <xdr:row>1014</xdr:row>
      <xdr:rowOff>733425</xdr:rowOff>
    </xdr:to>
    <xdr:pic>
      <xdr:nvPicPr>
        <xdr:cNvPr id="245" name="img" descr="https://i.ytimg.com/vi/zs3bps_dX9Y/hqdefault.jpg?sqp=-oaymwEXCPYBEIoBSFryq4qpAwkIARUAAIhCGAE=&amp;rs=AOn4CLBtAOqI-trHVYslpIO7nmmKoxGRww">
          <a:hlinkClick xmlns:r="http://schemas.openxmlformats.org/officeDocument/2006/relationships" r:id="rId457"/>
          <a:extLst>
            <a:ext uri="{FF2B5EF4-FFF2-40B4-BE49-F238E27FC236}">
              <a16:creationId xmlns:a16="http://schemas.microsoft.com/office/drawing/2014/main" id="{2D304475-3A4A-4E05-9E46-2DC8636DD3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2551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1016</xdr:row>
      <xdr:rowOff>0</xdr:rowOff>
    </xdr:from>
    <xdr:to>
      <xdr:col>3</xdr:col>
      <xdr:colOff>171450</xdr:colOff>
      <xdr:row>1018</xdr:row>
      <xdr:rowOff>733425</xdr:rowOff>
    </xdr:to>
    <xdr:pic>
      <xdr:nvPicPr>
        <xdr:cNvPr id="246" name="img" descr="https://i.ytimg.com/vi/tzssCc4AzcI/hqdefault.jpg?sqp=-oaymwEXCPYBEIoBSFryq4qpAwkIARUAAIhCGAE=&amp;rs=AOn4CLCbj94NwQWeYFCx1D-dpiUPbuTNbQ">
          <a:hlinkClick xmlns:r="http://schemas.openxmlformats.org/officeDocument/2006/relationships" r:id="rId459"/>
          <a:extLst>
            <a:ext uri="{FF2B5EF4-FFF2-40B4-BE49-F238E27FC236}">
              <a16:creationId xmlns:a16="http://schemas.microsoft.com/office/drawing/2014/main" id="{848D0314-E582-4AB5-B178-BCE9098FA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450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1020</xdr:row>
      <xdr:rowOff>0</xdr:rowOff>
    </xdr:from>
    <xdr:to>
      <xdr:col>3</xdr:col>
      <xdr:colOff>171450</xdr:colOff>
      <xdr:row>1022</xdr:row>
      <xdr:rowOff>733425</xdr:rowOff>
    </xdr:to>
    <xdr:pic>
      <xdr:nvPicPr>
        <xdr:cNvPr id="247" name="img" descr="https://i.ytimg.com/vi/4zDktE2fN44/hqdefault.jpg?sqp=-oaymwEXCPYBEIoBSFryq4qpAwkIARUAAIhCGAE=&amp;rs=AOn4CLBgYqFcjDSTcJ4c76wOJMK1gzAzUA">
          <a:hlinkClick xmlns:r="http://schemas.openxmlformats.org/officeDocument/2006/relationships" r:id="rId461"/>
          <a:extLst>
            <a:ext uri="{FF2B5EF4-FFF2-40B4-BE49-F238E27FC236}">
              <a16:creationId xmlns:a16="http://schemas.microsoft.com/office/drawing/2014/main" id="{8DDD388E-9DA0-46AC-B23B-81AD274A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8361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1024</xdr:row>
      <xdr:rowOff>0</xdr:rowOff>
    </xdr:from>
    <xdr:to>
      <xdr:col>3</xdr:col>
      <xdr:colOff>171450</xdr:colOff>
      <xdr:row>1026</xdr:row>
      <xdr:rowOff>733425</xdr:rowOff>
    </xdr:to>
    <xdr:pic>
      <xdr:nvPicPr>
        <xdr:cNvPr id="248" name="img" descr="https://i.ytimg.com/vi/PfR4ulw-QyY/hqdefault.jpg?sqp=-oaymwEXCPYBEIoBSFryq4qpAwkIARUAAIhCGAE=&amp;rs=AOn4CLChInVHfW-aIzRjHVtywGkJTiOYmw">
          <a:hlinkClick xmlns:r="http://schemas.openxmlformats.org/officeDocument/2006/relationships" r:id="rId463"/>
          <a:extLst>
            <a:ext uri="{FF2B5EF4-FFF2-40B4-BE49-F238E27FC236}">
              <a16:creationId xmlns:a16="http://schemas.microsoft.com/office/drawing/2014/main" id="{2A19C110-F7A4-426B-9FD8-9ED4A34C9A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1076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1028</xdr:row>
      <xdr:rowOff>0</xdr:rowOff>
    </xdr:from>
    <xdr:to>
      <xdr:col>3</xdr:col>
      <xdr:colOff>171450</xdr:colOff>
      <xdr:row>1030</xdr:row>
      <xdr:rowOff>733425</xdr:rowOff>
    </xdr:to>
    <xdr:pic>
      <xdr:nvPicPr>
        <xdr:cNvPr id="249" name="img" descr="https://i.ytimg.com/vi/duoubmYpqBk/hqdefault.jpg?sqp=-oaymwEXCPYBEIoBSFryq4qpAwkIARUAAIhCGAE=&amp;rs=AOn4CLCLsuIbbedv9MiZ8-F2YfZAvgumbw">
          <a:hlinkClick xmlns:r="http://schemas.openxmlformats.org/officeDocument/2006/relationships" r:id="rId465"/>
          <a:extLst>
            <a:ext uri="{FF2B5EF4-FFF2-40B4-BE49-F238E27FC236}">
              <a16:creationId xmlns:a16="http://schemas.microsoft.com/office/drawing/2014/main" id="{749E52E2-DC4D-4FE0-8977-EB4C18630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3791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1032</xdr:row>
      <xdr:rowOff>0</xdr:rowOff>
    </xdr:from>
    <xdr:to>
      <xdr:col>3</xdr:col>
      <xdr:colOff>171450</xdr:colOff>
      <xdr:row>1034</xdr:row>
      <xdr:rowOff>733425</xdr:rowOff>
    </xdr:to>
    <xdr:pic>
      <xdr:nvPicPr>
        <xdr:cNvPr id="250" name="img" descr="https://i.ytimg.com/vi/JWnyTJ96upw/hqdefault.jpg?sqp=-oaymwEXCPYBEIoBSFryq4qpAwkIARUAAIhCGAE=&amp;rs=AOn4CLBu6Y-WO-1JWYc45_90iIi48VDXCQ">
          <a:hlinkClick xmlns:r="http://schemas.openxmlformats.org/officeDocument/2006/relationships" r:id="rId467"/>
          <a:extLst>
            <a:ext uri="{FF2B5EF4-FFF2-40B4-BE49-F238E27FC236}">
              <a16:creationId xmlns:a16="http://schemas.microsoft.com/office/drawing/2014/main" id="{8E2C395A-781C-48BA-A65A-BDEFE8DA02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650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1037</xdr:row>
      <xdr:rowOff>0</xdr:rowOff>
    </xdr:from>
    <xdr:to>
      <xdr:col>3</xdr:col>
      <xdr:colOff>171450</xdr:colOff>
      <xdr:row>1039</xdr:row>
      <xdr:rowOff>733425</xdr:rowOff>
    </xdr:to>
    <xdr:pic>
      <xdr:nvPicPr>
        <xdr:cNvPr id="251" name="img" descr="https://i.ytimg.com/vi/Ipyi_bjJnvg/hqdefault.jpg?sqp=-oaymwEXCPYBEIoBSFryq4qpAwkIARUAAIhCGAE=&amp;rs=AOn4CLDxn4f4JyHyc6B6eBGkkBVyVNi3tg">
          <a:hlinkClick xmlns:r="http://schemas.openxmlformats.org/officeDocument/2006/relationships" r:id="rId469"/>
          <a:extLst>
            <a:ext uri="{FF2B5EF4-FFF2-40B4-BE49-F238E27FC236}">
              <a16:creationId xmlns:a16="http://schemas.microsoft.com/office/drawing/2014/main" id="{3854D5CD-086E-415D-8FD1-68F4EA590E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9220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1042</xdr:row>
      <xdr:rowOff>0</xdr:rowOff>
    </xdr:from>
    <xdr:to>
      <xdr:col>3</xdr:col>
      <xdr:colOff>171450</xdr:colOff>
      <xdr:row>1044</xdr:row>
      <xdr:rowOff>733425</xdr:rowOff>
    </xdr:to>
    <xdr:pic>
      <xdr:nvPicPr>
        <xdr:cNvPr id="252" name="img" descr="https://i.ytimg.com/vi/dKC3j3HFxoI/hqdefault.jpg?sqp=-oaymwEXCPYBEIoBSFryq4qpAwkIARUAAIhCGAE=&amp;rs=AOn4CLCREpf60NGR7NhC-M1W8hA6lcX81w">
          <a:hlinkClick xmlns:r="http://schemas.openxmlformats.org/officeDocument/2006/relationships" r:id="rId471"/>
          <a:extLst>
            <a:ext uri="{FF2B5EF4-FFF2-40B4-BE49-F238E27FC236}">
              <a16:creationId xmlns:a16="http://schemas.microsoft.com/office/drawing/2014/main" id="{31350A2C-FC97-4268-9E51-563895EAF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2326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1046</xdr:row>
      <xdr:rowOff>0</xdr:rowOff>
    </xdr:from>
    <xdr:to>
      <xdr:col>3</xdr:col>
      <xdr:colOff>171450</xdr:colOff>
      <xdr:row>1048</xdr:row>
      <xdr:rowOff>733425</xdr:rowOff>
    </xdr:to>
    <xdr:pic>
      <xdr:nvPicPr>
        <xdr:cNvPr id="253" name="img" descr="https://i.ytimg.com/vi/VAn8t80lclM/hqdefault.jpg?sqp=-oaymwEXCPYBEIoBSFryq4qpAwkIARUAAIhCGAE=&amp;rs=AOn4CLDFjyw0aH3ff0XJi_uWS7PZc3F_8w">
          <a:hlinkClick xmlns:r="http://schemas.openxmlformats.org/officeDocument/2006/relationships" r:id="rId473"/>
          <a:extLst>
            <a:ext uri="{FF2B5EF4-FFF2-40B4-BE49-F238E27FC236}">
              <a16:creationId xmlns:a16="http://schemas.microsoft.com/office/drawing/2014/main" id="{E64707DF-0170-40C9-AEF8-6AF4886C60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25983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1050</xdr:row>
      <xdr:rowOff>0</xdr:rowOff>
    </xdr:from>
    <xdr:to>
      <xdr:col>3</xdr:col>
      <xdr:colOff>171450</xdr:colOff>
      <xdr:row>1053</xdr:row>
      <xdr:rowOff>285750</xdr:rowOff>
    </xdr:to>
    <xdr:sp macro="" textlink="">
      <xdr:nvSpPr>
        <xdr:cNvPr id="1277" name="img">
          <a:hlinkClick xmlns:r="http://schemas.openxmlformats.org/officeDocument/2006/relationships" r:id="rId475"/>
          <a:extLst>
            <a:ext uri="{FF2B5EF4-FFF2-40B4-BE49-F238E27FC236}">
              <a16:creationId xmlns:a16="http://schemas.microsoft.com/office/drawing/2014/main" id="{8554E8E0-738A-407A-992E-04BD083589EF}"/>
            </a:ext>
          </a:extLst>
        </xdr:cNvPr>
        <xdr:cNvSpPr>
          <a:spLocks noChangeAspect="1" noChangeArrowheads="1"/>
        </xdr:cNvSpPr>
      </xdr:nvSpPr>
      <xdr:spPr bwMode="auto">
        <a:xfrm>
          <a:off x="0" y="627554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1055</xdr:row>
      <xdr:rowOff>0</xdr:rowOff>
    </xdr:from>
    <xdr:to>
      <xdr:col>3</xdr:col>
      <xdr:colOff>171450</xdr:colOff>
      <xdr:row>1060</xdr:row>
      <xdr:rowOff>47625</xdr:rowOff>
    </xdr:to>
    <xdr:sp macro="" textlink="">
      <xdr:nvSpPr>
        <xdr:cNvPr id="1278" name="img">
          <a:hlinkClick xmlns:r="http://schemas.openxmlformats.org/officeDocument/2006/relationships" r:id="rId476"/>
          <a:extLst>
            <a:ext uri="{FF2B5EF4-FFF2-40B4-BE49-F238E27FC236}">
              <a16:creationId xmlns:a16="http://schemas.microsoft.com/office/drawing/2014/main" id="{63D2A47F-9A52-4DD9-8433-117DF8AE73F8}"/>
            </a:ext>
          </a:extLst>
        </xdr:cNvPr>
        <xdr:cNvSpPr>
          <a:spLocks noChangeAspect="1" noChangeArrowheads="1"/>
        </xdr:cNvSpPr>
      </xdr:nvSpPr>
      <xdr:spPr bwMode="auto">
        <a:xfrm>
          <a:off x="0" y="629888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1060</xdr:row>
      <xdr:rowOff>0</xdr:rowOff>
    </xdr:from>
    <xdr:to>
      <xdr:col>3</xdr:col>
      <xdr:colOff>171450</xdr:colOff>
      <xdr:row>1062</xdr:row>
      <xdr:rowOff>1619250</xdr:rowOff>
    </xdr:to>
    <xdr:sp macro="" textlink="">
      <xdr:nvSpPr>
        <xdr:cNvPr id="1279" name="img">
          <a:hlinkClick xmlns:r="http://schemas.openxmlformats.org/officeDocument/2006/relationships" r:id="rId477"/>
          <a:extLst>
            <a:ext uri="{FF2B5EF4-FFF2-40B4-BE49-F238E27FC236}">
              <a16:creationId xmlns:a16="http://schemas.microsoft.com/office/drawing/2014/main" id="{08E5CF83-D503-47CD-BB61-69035710636F}"/>
            </a:ext>
          </a:extLst>
        </xdr:cNvPr>
        <xdr:cNvSpPr>
          <a:spLocks noChangeAspect="1" noChangeArrowheads="1"/>
        </xdr:cNvSpPr>
      </xdr:nvSpPr>
      <xdr:spPr bwMode="auto">
        <a:xfrm>
          <a:off x="0" y="631840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1064</xdr:row>
      <xdr:rowOff>0</xdr:rowOff>
    </xdr:from>
    <xdr:to>
      <xdr:col>3</xdr:col>
      <xdr:colOff>171450</xdr:colOff>
      <xdr:row>1066</xdr:row>
      <xdr:rowOff>1619250</xdr:rowOff>
    </xdr:to>
    <xdr:sp macro="" textlink="">
      <xdr:nvSpPr>
        <xdr:cNvPr id="1280" name="img">
          <a:hlinkClick xmlns:r="http://schemas.openxmlformats.org/officeDocument/2006/relationships" r:id="rId478"/>
          <a:extLst>
            <a:ext uri="{FF2B5EF4-FFF2-40B4-BE49-F238E27FC236}">
              <a16:creationId xmlns:a16="http://schemas.microsoft.com/office/drawing/2014/main" id="{1543E1C2-3D99-4A70-BB29-284C5A910144}"/>
            </a:ext>
          </a:extLst>
        </xdr:cNvPr>
        <xdr:cNvSpPr>
          <a:spLocks noChangeAspect="1" noChangeArrowheads="1"/>
        </xdr:cNvSpPr>
      </xdr:nvSpPr>
      <xdr:spPr bwMode="auto">
        <a:xfrm>
          <a:off x="0" y="634365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1069</xdr:row>
      <xdr:rowOff>0</xdr:rowOff>
    </xdr:from>
    <xdr:to>
      <xdr:col>3</xdr:col>
      <xdr:colOff>171450</xdr:colOff>
      <xdr:row>1071</xdr:row>
      <xdr:rowOff>1619250</xdr:rowOff>
    </xdr:to>
    <xdr:sp macro="" textlink="">
      <xdr:nvSpPr>
        <xdr:cNvPr id="1281" name="img">
          <a:hlinkClick xmlns:r="http://schemas.openxmlformats.org/officeDocument/2006/relationships" r:id="rId479"/>
          <a:extLst>
            <a:ext uri="{FF2B5EF4-FFF2-40B4-BE49-F238E27FC236}">
              <a16:creationId xmlns:a16="http://schemas.microsoft.com/office/drawing/2014/main" id="{38701BB1-0B78-4C34-815B-BEBCFAB0AB39}"/>
            </a:ext>
          </a:extLst>
        </xdr:cNvPr>
        <xdr:cNvSpPr>
          <a:spLocks noChangeAspect="1" noChangeArrowheads="1"/>
        </xdr:cNvSpPr>
      </xdr:nvSpPr>
      <xdr:spPr bwMode="auto">
        <a:xfrm>
          <a:off x="0" y="637460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1073</xdr:row>
      <xdr:rowOff>0</xdr:rowOff>
    </xdr:from>
    <xdr:to>
      <xdr:col>3</xdr:col>
      <xdr:colOff>171450</xdr:colOff>
      <xdr:row>1075</xdr:row>
      <xdr:rowOff>1619250</xdr:rowOff>
    </xdr:to>
    <xdr:sp macro="" textlink="">
      <xdr:nvSpPr>
        <xdr:cNvPr id="1282" name="img">
          <a:hlinkClick xmlns:r="http://schemas.openxmlformats.org/officeDocument/2006/relationships" r:id="rId480"/>
          <a:extLst>
            <a:ext uri="{FF2B5EF4-FFF2-40B4-BE49-F238E27FC236}">
              <a16:creationId xmlns:a16="http://schemas.microsoft.com/office/drawing/2014/main" id="{8A17B639-C2BF-407D-B470-DEE0BA40D0CF}"/>
            </a:ext>
          </a:extLst>
        </xdr:cNvPr>
        <xdr:cNvSpPr>
          <a:spLocks noChangeAspect="1" noChangeArrowheads="1"/>
        </xdr:cNvSpPr>
      </xdr:nvSpPr>
      <xdr:spPr bwMode="auto">
        <a:xfrm>
          <a:off x="0" y="640175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1077</xdr:row>
      <xdr:rowOff>0</xdr:rowOff>
    </xdr:from>
    <xdr:to>
      <xdr:col>3</xdr:col>
      <xdr:colOff>171450</xdr:colOff>
      <xdr:row>1080</xdr:row>
      <xdr:rowOff>285750</xdr:rowOff>
    </xdr:to>
    <xdr:sp macro="" textlink="">
      <xdr:nvSpPr>
        <xdr:cNvPr id="1283" name="img">
          <a:hlinkClick xmlns:r="http://schemas.openxmlformats.org/officeDocument/2006/relationships" r:id="rId481"/>
          <a:extLst>
            <a:ext uri="{FF2B5EF4-FFF2-40B4-BE49-F238E27FC236}">
              <a16:creationId xmlns:a16="http://schemas.microsoft.com/office/drawing/2014/main" id="{1BA4CBC5-42CF-4E50-A8BA-B063544BFA15}"/>
            </a:ext>
          </a:extLst>
        </xdr:cNvPr>
        <xdr:cNvSpPr>
          <a:spLocks noChangeAspect="1" noChangeArrowheads="1"/>
        </xdr:cNvSpPr>
      </xdr:nvSpPr>
      <xdr:spPr bwMode="auto">
        <a:xfrm>
          <a:off x="0" y="643080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1081</xdr:row>
      <xdr:rowOff>0</xdr:rowOff>
    </xdr:from>
    <xdr:to>
      <xdr:col>3</xdr:col>
      <xdr:colOff>171450</xdr:colOff>
      <xdr:row>1083</xdr:row>
      <xdr:rowOff>1619250</xdr:rowOff>
    </xdr:to>
    <xdr:sp macro="" textlink="">
      <xdr:nvSpPr>
        <xdr:cNvPr id="1284" name="img">
          <a:hlinkClick xmlns:r="http://schemas.openxmlformats.org/officeDocument/2006/relationships" r:id="rId482"/>
          <a:extLst>
            <a:ext uri="{FF2B5EF4-FFF2-40B4-BE49-F238E27FC236}">
              <a16:creationId xmlns:a16="http://schemas.microsoft.com/office/drawing/2014/main" id="{8A9476A9-09BC-435E-BD43-6950258390E2}"/>
            </a:ext>
          </a:extLst>
        </xdr:cNvPr>
        <xdr:cNvSpPr>
          <a:spLocks noChangeAspect="1" noChangeArrowheads="1"/>
        </xdr:cNvSpPr>
      </xdr:nvSpPr>
      <xdr:spPr bwMode="auto">
        <a:xfrm>
          <a:off x="0" y="645223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1086</xdr:row>
      <xdr:rowOff>0</xdr:rowOff>
    </xdr:from>
    <xdr:to>
      <xdr:col>3</xdr:col>
      <xdr:colOff>171450</xdr:colOff>
      <xdr:row>1088</xdr:row>
      <xdr:rowOff>1619250</xdr:rowOff>
    </xdr:to>
    <xdr:sp macro="" textlink="">
      <xdr:nvSpPr>
        <xdr:cNvPr id="1285" name="img">
          <a:hlinkClick xmlns:r="http://schemas.openxmlformats.org/officeDocument/2006/relationships" r:id="rId483"/>
          <a:extLst>
            <a:ext uri="{FF2B5EF4-FFF2-40B4-BE49-F238E27FC236}">
              <a16:creationId xmlns:a16="http://schemas.microsoft.com/office/drawing/2014/main" id="{8C744C39-7B63-4548-B9FF-223E0CA8BC0B}"/>
            </a:ext>
          </a:extLst>
        </xdr:cNvPr>
        <xdr:cNvSpPr>
          <a:spLocks noChangeAspect="1" noChangeArrowheads="1"/>
        </xdr:cNvSpPr>
      </xdr:nvSpPr>
      <xdr:spPr bwMode="auto">
        <a:xfrm>
          <a:off x="0" y="649081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1091</xdr:row>
      <xdr:rowOff>0</xdr:rowOff>
    </xdr:from>
    <xdr:to>
      <xdr:col>3</xdr:col>
      <xdr:colOff>171450</xdr:colOff>
      <xdr:row>1093</xdr:row>
      <xdr:rowOff>1619250</xdr:rowOff>
    </xdr:to>
    <xdr:sp macro="" textlink="">
      <xdr:nvSpPr>
        <xdr:cNvPr id="1286" name="img">
          <a:hlinkClick xmlns:r="http://schemas.openxmlformats.org/officeDocument/2006/relationships" r:id="rId484"/>
          <a:extLst>
            <a:ext uri="{FF2B5EF4-FFF2-40B4-BE49-F238E27FC236}">
              <a16:creationId xmlns:a16="http://schemas.microsoft.com/office/drawing/2014/main" id="{510A43AF-60B3-4236-B448-8A6BFE287301}"/>
            </a:ext>
          </a:extLst>
        </xdr:cNvPr>
        <xdr:cNvSpPr>
          <a:spLocks noChangeAspect="1" noChangeArrowheads="1"/>
        </xdr:cNvSpPr>
      </xdr:nvSpPr>
      <xdr:spPr bwMode="auto">
        <a:xfrm>
          <a:off x="0" y="651795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1096</xdr:row>
      <xdr:rowOff>0</xdr:rowOff>
    </xdr:from>
    <xdr:to>
      <xdr:col>3</xdr:col>
      <xdr:colOff>171450</xdr:colOff>
      <xdr:row>1098</xdr:row>
      <xdr:rowOff>1619250</xdr:rowOff>
    </xdr:to>
    <xdr:sp macro="" textlink="">
      <xdr:nvSpPr>
        <xdr:cNvPr id="1287" name="img">
          <a:hlinkClick xmlns:r="http://schemas.openxmlformats.org/officeDocument/2006/relationships" r:id="rId485"/>
          <a:extLst>
            <a:ext uri="{FF2B5EF4-FFF2-40B4-BE49-F238E27FC236}">
              <a16:creationId xmlns:a16="http://schemas.microsoft.com/office/drawing/2014/main" id="{23B1A9C9-C98E-4291-AF33-7F429F6220A1}"/>
            </a:ext>
          </a:extLst>
        </xdr:cNvPr>
        <xdr:cNvSpPr>
          <a:spLocks noChangeAspect="1" noChangeArrowheads="1"/>
        </xdr:cNvSpPr>
      </xdr:nvSpPr>
      <xdr:spPr bwMode="auto">
        <a:xfrm>
          <a:off x="0" y="654700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1101</xdr:row>
      <xdr:rowOff>0</xdr:rowOff>
    </xdr:from>
    <xdr:to>
      <xdr:col>3</xdr:col>
      <xdr:colOff>171450</xdr:colOff>
      <xdr:row>1103</xdr:row>
      <xdr:rowOff>1619250</xdr:rowOff>
    </xdr:to>
    <xdr:sp macro="" textlink="">
      <xdr:nvSpPr>
        <xdr:cNvPr id="1288" name="img">
          <a:hlinkClick xmlns:r="http://schemas.openxmlformats.org/officeDocument/2006/relationships" r:id="rId486"/>
          <a:extLst>
            <a:ext uri="{FF2B5EF4-FFF2-40B4-BE49-F238E27FC236}">
              <a16:creationId xmlns:a16="http://schemas.microsoft.com/office/drawing/2014/main" id="{B36B07B1-B555-4F55-89B1-B2E9FEBD3FAE}"/>
            </a:ext>
          </a:extLst>
        </xdr:cNvPr>
        <xdr:cNvSpPr>
          <a:spLocks noChangeAspect="1" noChangeArrowheads="1"/>
        </xdr:cNvSpPr>
      </xdr:nvSpPr>
      <xdr:spPr bwMode="auto">
        <a:xfrm>
          <a:off x="0" y="658749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1106</xdr:row>
      <xdr:rowOff>0</xdr:rowOff>
    </xdr:from>
    <xdr:to>
      <xdr:col>3</xdr:col>
      <xdr:colOff>171450</xdr:colOff>
      <xdr:row>1108</xdr:row>
      <xdr:rowOff>733425</xdr:rowOff>
    </xdr:to>
    <xdr:pic>
      <xdr:nvPicPr>
        <xdr:cNvPr id="266" name="img" descr="https://i.ytimg.com/vi/xMyXvroH48w/hqdefault.jpg?sqp=-oaymwEXCPYBEIoBSFryq4qpAwkIARUAAIhCGAE=&amp;rs=AOn4CLCFnnex4CjE351oYS6VX_zzSgudmw">
          <a:hlinkClick xmlns:r="http://schemas.openxmlformats.org/officeDocument/2006/relationships" r:id="rId487"/>
          <a:extLst>
            <a:ext uri="{FF2B5EF4-FFF2-40B4-BE49-F238E27FC236}">
              <a16:creationId xmlns:a16="http://schemas.microsoft.com/office/drawing/2014/main" id="{525E0508-BE5E-46C1-8CCC-6B83F44816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317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1111</xdr:row>
      <xdr:rowOff>0</xdr:rowOff>
    </xdr:from>
    <xdr:to>
      <xdr:col>3</xdr:col>
      <xdr:colOff>171450</xdr:colOff>
      <xdr:row>1113</xdr:row>
      <xdr:rowOff>733425</xdr:rowOff>
    </xdr:to>
    <xdr:pic>
      <xdr:nvPicPr>
        <xdr:cNvPr id="267" name="img" descr="https://i.ytimg.com/vi/CKiQvH2Sumk/hqdefault.jpg?sqp=-oaymwEXCPYBEIoBSFryq4qpAwkIARUAAIhCGAE=&amp;rs=AOn4CLCNxigHytF1hVFu1i4h8sSZW-iawA">
          <a:hlinkClick xmlns:r="http://schemas.openxmlformats.org/officeDocument/2006/relationships" r:id="rId489"/>
          <a:extLst>
            <a:ext uri="{FF2B5EF4-FFF2-40B4-BE49-F238E27FC236}">
              <a16:creationId xmlns:a16="http://schemas.microsoft.com/office/drawing/2014/main" id="{ECF145A5-BC03-41DC-A461-0D98A53E34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5321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1116</xdr:row>
      <xdr:rowOff>0</xdr:rowOff>
    </xdr:from>
    <xdr:to>
      <xdr:col>3</xdr:col>
      <xdr:colOff>171450</xdr:colOff>
      <xdr:row>1118</xdr:row>
      <xdr:rowOff>733425</xdr:rowOff>
    </xdr:to>
    <xdr:pic>
      <xdr:nvPicPr>
        <xdr:cNvPr id="268" name="img" descr="https://i.ytimg.com/vi/gSkh6oRH6Vw/hqdefault.jpg?sqp=-oaymwEXCPYBEIoBSFryq4qpAwkIARUAAIhCGAE=&amp;rs=AOn4CLDmhpKkfwPvbD29LZCi3PaIobRUfQ">
          <a:hlinkClick xmlns:r="http://schemas.openxmlformats.org/officeDocument/2006/relationships" r:id="rId491"/>
          <a:extLst>
            <a:ext uri="{FF2B5EF4-FFF2-40B4-BE49-F238E27FC236}">
              <a16:creationId xmlns:a16="http://schemas.microsoft.com/office/drawing/2014/main" id="{51702CE7-4FDA-4B12-BD90-1ED8E49B2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7845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1121</xdr:row>
      <xdr:rowOff>0</xdr:rowOff>
    </xdr:from>
    <xdr:to>
      <xdr:col>3</xdr:col>
      <xdr:colOff>171450</xdr:colOff>
      <xdr:row>1123</xdr:row>
      <xdr:rowOff>733425</xdr:rowOff>
    </xdr:to>
    <xdr:pic>
      <xdr:nvPicPr>
        <xdr:cNvPr id="269" name="img" descr="https://i.ytimg.com/vi/jlQz1KckSNA/hqdefault.jpg?sqp=-oaymwEXCPYBEIoBSFryq4qpAwkIARUAAIhCGAE=&amp;rs=AOn4CLBT4kSs3jav5NGJSAC_Yt0EjltHVQ">
          <a:hlinkClick xmlns:r="http://schemas.openxmlformats.org/officeDocument/2006/relationships" r:id="rId493"/>
          <a:extLst>
            <a:ext uri="{FF2B5EF4-FFF2-40B4-BE49-F238E27FC236}">
              <a16:creationId xmlns:a16="http://schemas.microsoft.com/office/drawing/2014/main" id="{748494EA-77A6-44DE-9F44-6950F69E9B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998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1125</xdr:row>
      <xdr:rowOff>0</xdr:rowOff>
    </xdr:from>
    <xdr:to>
      <xdr:col>3</xdr:col>
      <xdr:colOff>171450</xdr:colOff>
      <xdr:row>1127</xdr:row>
      <xdr:rowOff>733425</xdr:rowOff>
    </xdr:to>
    <xdr:pic>
      <xdr:nvPicPr>
        <xdr:cNvPr id="270" name="img" descr="https://i.ytimg.com/vi/S2uINxm_wbc/hqdefault.jpg?sqp=-oaymwEXCPYBEIoBSFryq4qpAwkIARUAAIhCGAE=&amp;rs=AOn4CLDSopSna7_87Ni21-vNdss-jZVioA">
          <a:hlinkClick xmlns:r="http://schemas.openxmlformats.org/officeDocument/2006/relationships" r:id="rId495"/>
          <a:extLst>
            <a:ext uri="{FF2B5EF4-FFF2-40B4-BE49-F238E27FC236}">
              <a16:creationId xmlns:a16="http://schemas.microsoft.com/office/drawing/2014/main" id="{9EA746EE-9A4A-4DDC-A8A4-21D78930FF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73274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1130</xdr:row>
      <xdr:rowOff>0</xdr:rowOff>
    </xdr:from>
    <xdr:to>
      <xdr:col>3</xdr:col>
      <xdr:colOff>171450</xdr:colOff>
      <xdr:row>1132</xdr:row>
      <xdr:rowOff>733425</xdr:rowOff>
    </xdr:to>
    <xdr:pic>
      <xdr:nvPicPr>
        <xdr:cNvPr id="271" name="img" descr="https://i.ytimg.com/vi/SKwLz6aI3aU/hqdefault.jpg?sqp=-oaymwEXCPYBEIoBSFryq4qpAwkIARUAAIhCGAE=&amp;rs=AOn4CLCFlTsr6Nj7F9MCtNkxqTINr8Ei-w">
          <a:hlinkClick xmlns:r="http://schemas.openxmlformats.org/officeDocument/2006/relationships" r:id="rId497"/>
          <a:extLst>
            <a:ext uri="{FF2B5EF4-FFF2-40B4-BE49-F238E27FC236}">
              <a16:creationId xmlns:a16="http://schemas.microsoft.com/office/drawing/2014/main" id="{AC40EAEE-B572-43FB-A93B-D31F4558E1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75417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1134</xdr:row>
      <xdr:rowOff>0</xdr:rowOff>
    </xdr:from>
    <xdr:to>
      <xdr:col>3</xdr:col>
      <xdr:colOff>171450</xdr:colOff>
      <xdr:row>1136</xdr:row>
      <xdr:rowOff>733425</xdr:rowOff>
    </xdr:to>
    <xdr:pic>
      <xdr:nvPicPr>
        <xdr:cNvPr id="272" name="img" descr="https://i.ytimg.com/vi/1TIvgR3KkLU/hqdefault.jpg?sqp=-oaymwEXCPYBEIoBSFryq4qpAwkIARUAAIhCGAE=&amp;rs=AOn4CLBa8zv7L-aFxBqGlRI-LNHmpEI2dw">
          <a:hlinkClick xmlns:r="http://schemas.openxmlformats.org/officeDocument/2006/relationships" r:id="rId499"/>
          <a:extLst>
            <a:ext uri="{FF2B5EF4-FFF2-40B4-BE49-F238E27FC236}">
              <a16:creationId xmlns:a16="http://schemas.microsoft.com/office/drawing/2014/main" id="{75D86DD8-B977-4F52-8477-BBCE49AF01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7832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1139</xdr:row>
      <xdr:rowOff>0</xdr:rowOff>
    </xdr:from>
    <xdr:to>
      <xdr:col>3</xdr:col>
      <xdr:colOff>171450</xdr:colOff>
      <xdr:row>1141</xdr:row>
      <xdr:rowOff>733425</xdr:rowOff>
    </xdr:to>
    <xdr:pic>
      <xdr:nvPicPr>
        <xdr:cNvPr id="273" name="img" descr="https://i.ytimg.com/vi/4eC_ArZrwkc/hqdefault.jpg?sqp=-oaymwEXCPYBEIoBSFryq4qpAwkIARUAAIhCGAE=&amp;rs=AOn4CLAyHv2ujqcmdJ8Vm0b9lk--Y2qiDA">
          <a:hlinkClick xmlns:r="http://schemas.openxmlformats.org/officeDocument/2006/relationships" r:id="rId501"/>
          <a:extLst>
            <a:ext uri="{FF2B5EF4-FFF2-40B4-BE49-F238E27FC236}">
              <a16:creationId xmlns:a16="http://schemas.microsoft.com/office/drawing/2014/main" id="{FC088DFA-63EF-47FB-BD95-88A66C45F1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141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1144</xdr:row>
      <xdr:rowOff>0</xdr:rowOff>
    </xdr:from>
    <xdr:to>
      <xdr:col>3</xdr:col>
      <xdr:colOff>171450</xdr:colOff>
      <xdr:row>1146</xdr:row>
      <xdr:rowOff>733425</xdr:rowOff>
    </xdr:to>
    <xdr:pic>
      <xdr:nvPicPr>
        <xdr:cNvPr id="274" name="img" descr="https://i.ytimg.com/vi/gavq4LM8XK0/hqdefault.jpg?sqp=-oaymwEXCPYBEIoBSFryq4qpAwkIARUAAIhCGAE=&amp;rs=AOn4CLC5sbecFSsw9ms-WAZFQrFp6TQDkg">
          <a:hlinkClick xmlns:r="http://schemas.openxmlformats.org/officeDocument/2006/relationships" r:id="rId503"/>
          <a:extLst>
            <a:ext uri="{FF2B5EF4-FFF2-40B4-BE49-F238E27FC236}">
              <a16:creationId xmlns:a16="http://schemas.microsoft.com/office/drawing/2014/main" id="{B4B71029-399F-4CF0-9E95-960AF3151C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3942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1149</xdr:row>
      <xdr:rowOff>0</xdr:rowOff>
    </xdr:from>
    <xdr:to>
      <xdr:col>3</xdr:col>
      <xdr:colOff>171450</xdr:colOff>
      <xdr:row>1151</xdr:row>
      <xdr:rowOff>733425</xdr:rowOff>
    </xdr:to>
    <xdr:pic>
      <xdr:nvPicPr>
        <xdr:cNvPr id="275" name="img" descr="https://i.ytimg.com/vi/25BrJ0dWGoY/hqdefault.jpg?sqp=-oaymwEXCPYBEIoBSFryq4qpAwkIARUAAIhCGAE=&amp;rs=AOn4CLD6MP6fdlMmcemrbWdx71zLLfETLw">
          <a:hlinkClick xmlns:r="http://schemas.openxmlformats.org/officeDocument/2006/relationships" r:id="rId505"/>
          <a:extLst>
            <a:ext uri="{FF2B5EF4-FFF2-40B4-BE49-F238E27FC236}">
              <a16:creationId xmlns:a16="http://schemas.microsoft.com/office/drawing/2014/main" id="{BD4B5BF2-E330-4DC7-89AD-336A8CAD31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704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1154</xdr:row>
      <xdr:rowOff>0</xdr:rowOff>
    </xdr:from>
    <xdr:to>
      <xdr:col>3</xdr:col>
      <xdr:colOff>171450</xdr:colOff>
      <xdr:row>1156</xdr:row>
      <xdr:rowOff>733425</xdr:rowOff>
    </xdr:to>
    <xdr:pic>
      <xdr:nvPicPr>
        <xdr:cNvPr id="276" name="img" descr="https://i.ytimg.com/vi/bILGsMrwF40/hqdefault.jpg?sqp=-oaymwEXCPYBEIoBSFryq4qpAwkIARUAAIhCGAE=&amp;rs=AOn4CLA9QZNcunvs-CMWWbq92T1ay_edqw">
          <a:hlinkClick xmlns:r="http://schemas.openxmlformats.org/officeDocument/2006/relationships" r:id="rId507"/>
          <a:extLst>
            <a:ext uri="{FF2B5EF4-FFF2-40B4-BE49-F238E27FC236}">
              <a16:creationId xmlns:a16="http://schemas.microsoft.com/office/drawing/2014/main" id="{49867FA4-05C6-4964-8114-FDD77121D0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803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1159</xdr:row>
      <xdr:rowOff>0</xdr:rowOff>
    </xdr:from>
    <xdr:to>
      <xdr:col>3</xdr:col>
      <xdr:colOff>171450</xdr:colOff>
      <xdr:row>1161</xdr:row>
      <xdr:rowOff>733425</xdr:rowOff>
    </xdr:to>
    <xdr:pic>
      <xdr:nvPicPr>
        <xdr:cNvPr id="277" name="img" descr="https://i.ytimg.com/vi/45xyobON7TY/hqdefault.jpg?sqp=-oaymwEXCPYBEIoBSFryq4qpAwkIARUAAIhCGAE=&amp;rs=AOn4CLCukSG5GPu0tEETFDudUeaGFQ30CQ">
          <a:hlinkClick xmlns:r="http://schemas.openxmlformats.org/officeDocument/2006/relationships" r:id="rId509"/>
          <a:extLst>
            <a:ext uri="{FF2B5EF4-FFF2-40B4-BE49-F238E27FC236}">
              <a16:creationId xmlns:a16="http://schemas.microsoft.com/office/drawing/2014/main" id="{E4D5FEA4-1824-40DF-BFCD-21D4FCAEC1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0181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1163</xdr:row>
      <xdr:rowOff>0</xdr:rowOff>
    </xdr:from>
    <xdr:to>
      <xdr:col>3</xdr:col>
      <xdr:colOff>171450</xdr:colOff>
      <xdr:row>1165</xdr:row>
      <xdr:rowOff>733425</xdr:rowOff>
    </xdr:to>
    <xdr:pic>
      <xdr:nvPicPr>
        <xdr:cNvPr id="278" name="img" descr="https://i.ytimg.com/vi/4lJ37C_zj5U/hqdefault.jpg?sqp=-oaymwEXCPYBEIoBSFryq4qpAwkIARUAAIhCGAE=&amp;rs=AOn4CLCTaDVDy1ld5Ba6Jz75pc9GLckQ4w">
          <a:hlinkClick xmlns:r="http://schemas.openxmlformats.org/officeDocument/2006/relationships" r:id="rId511"/>
          <a:extLst>
            <a:ext uri="{FF2B5EF4-FFF2-40B4-BE49-F238E27FC236}">
              <a16:creationId xmlns:a16="http://schemas.microsoft.com/office/drawing/2014/main" id="{61C15D7D-035E-4523-BA34-7FFDBF5A81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270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1168</xdr:row>
      <xdr:rowOff>0</xdr:rowOff>
    </xdr:from>
    <xdr:to>
      <xdr:col>3</xdr:col>
      <xdr:colOff>171450</xdr:colOff>
      <xdr:row>1170</xdr:row>
      <xdr:rowOff>733425</xdr:rowOff>
    </xdr:to>
    <xdr:pic>
      <xdr:nvPicPr>
        <xdr:cNvPr id="279" name="img" descr="https://i.ytimg.com/vi/t9uRS7DWhKQ/hqdefault.jpg?sqp=-oaymwEXCPYBEIoBSFryq4qpAwkIARUAAIhCGAE=&amp;rs=AOn4CLDwVT53czxqxwgcvlibCMQrGIAGrA">
          <a:hlinkClick xmlns:r="http://schemas.openxmlformats.org/officeDocument/2006/relationships" r:id="rId513"/>
          <a:extLst>
            <a:ext uri="{FF2B5EF4-FFF2-40B4-BE49-F238E27FC236}">
              <a16:creationId xmlns:a16="http://schemas.microsoft.com/office/drawing/2014/main" id="{6C8564BF-F72D-4117-AB9E-45EC0653C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5039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1172</xdr:row>
      <xdr:rowOff>0</xdr:rowOff>
    </xdr:from>
    <xdr:to>
      <xdr:col>3</xdr:col>
      <xdr:colOff>171450</xdr:colOff>
      <xdr:row>1174</xdr:row>
      <xdr:rowOff>733425</xdr:rowOff>
    </xdr:to>
    <xdr:pic>
      <xdr:nvPicPr>
        <xdr:cNvPr id="280" name="img" descr="https://i.ytimg.com/vi/_9YAOHdo5xc/hqdefault.jpg?sqp=-oaymwEXCPYBEIoBSFryq4qpAwkIARUAAIhCGAE=&amp;rs=AOn4CLDn75kYtVugrwNOeLP1dGnUzmaDpA">
          <a:hlinkClick xmlns:r="http://schemas.openxmlformats.org/officeDocument/2006/relationships" r:id="rId515"/>
          <a:extLst>
            <a:ext uri="{FF2B5EF4-FFF2-40B4-BE49-F238E27FC236}">
              <a16:creationId xmlns:a16="http://schemas.microsoft.com/office/drawing/2014/main" id="{8019AD03-42F3-4D70-9B05-3F70C62151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7944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1176</xdr:row>
      <xdr:rowOff>0</xdr:rowOff>
    </xdr:from>
    <xdr:to>
      <xdr:col>3</xdr:col>
      <xdr:colOff>171450</xdr:colOff>
      <xdr:row>1178</xdr:row>
      <xdr:rowOff>733425</xdr:rowOff>
    </xdr:to>
    <xdr:pic>
      <xdr:nvPicPr>
        <xdr:cNvPr id="281" name="img" descr="https://i.ytimg.com/vi/IeVjS7MAZCM/hqdefault.jpg?sqp=-oaymwEXCPYBEIoBSFryq4qpAwkIARUAAIhCGAE=&amp;rs=AOn4CLBauSvAtf5hR7ijFBweoNeceDL8kg">
          <a:hlinkClick xmlns:r="http://schemas.openxmlformats.org/officeDocument/2006/relationships" r:id="rId517"/>
          <a:extLst>
            <a:ext uri="{FF2B5EF4-FFF2-40B4-BE49-F238E27FC236}">
              <a16:creationId xmlns:a16="http://schemas.microsoft.com/office/drawing/2014/main" id="{257C346A-94AC-4C9B-A48C-0A8ED36F4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897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1181</xdr:row>
      <xdr:rowOff>0</xdr:rowOff>
    </xdr:from>
    <xdr:to>
      <xdr:col>3</xdr:col>
      <xdr:colOff>171450</xdr:colOff>
      <xdr:row>1183</xdr:row>
      <xdr:rowOff>733425</xdr:rowOff>
    </xdr:to>
    <xdr:pic>
      <xdr:nvPicPr>
        <xdr:cNvPr id="282" name="img" descr="https://i.ytimg.com/vi/4Vn6lJCOAXs/hqdefault.jpg?sqp=-oaymwEXCPYBEIoBSFryq4qpAwkIARUAAIhCGAE=&amp;rs=AOn4CLDwUhS8f4dQX_B9-MCHwJUoVe71bQ">
          <a:hlinkClick xmlns:r="http://schemas.openxmlformats.org/officeDocument/2006/relationships" r:id="rId519"/>
          <a:extLst>
            <a:ext uri="{FF2B5EF4-FFF2-40B4-BE49-F238E27FC236}">
              <a16:creationId xmlns:a16="http://schemas.microsoft.com/office/drawing/2014/main" id="{039E07D4-0477-47F2-B89C-1B3CC5494B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184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1186</xdr:row>
      <xdr:rowOff>0</xdr:rowOff>
    </xdr:from>
    <xdr:to>
      <xdr:col>3</xdr:col>
      <xdr:colOff>171450</xdr:colOff>
      <xdr:row>1188</xdr:row>
      <xdr:rowOff>733425</xdr:rowOff>
    </xdr:to>
    <xdr:pic>
      <xdr:nvPicPr>
        <xdr:cNvPr id="283" name="img" descr="https://i.ytimg.com/vi/fDdYiDyeKDs/hqdefault.jpg?sqp=-oaymwEXCPYBEIoBSFryq4qpAwkIARUAAIhCGAE=&amp;rs=AOn4CLCz2KXxJ9jTC_G-I1X6aaZTONTMPA">
          <a:hlinkClick xmlns:r="http://schemas.openxmlformats.org/officeDocument/2006/relationships" r:id="rId521"/>
          <a:extLst>
            <a:ext uri="{FF2B5EF4-FFF2-40B4-BE49-F238E27FC236}">
              <a16:creationId xmlns:a16="http://schemas.microsoft.com/office/drawing/2014/main" id="{C32E79A2-C7BE-41B5-BF6A-AF0E9BD957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4754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1190</xdr:row>
      <xdr:rowOff>0</xdr:rowOff>
    </xdr:from>
    <xdr:to>
      <xdr:col>3</xdr:col>
      <xdr:colOff>171450</xdr:colOff>
      <xdr:row>1192</xdr:row>
      <xdr:rowOff>1619250</xdr:rowOff>
    </xdr:to>
    <xdr:sp macro="" textlink="">
      <xdr:nvSpPr>
        <xdr:cNvPr id="1307" name="img">
          <a:hlinkClick xmlns:r="http://schemas.openxmlformats.org/officeDocument/2006/relationships" r:id="rId523"/>
          <a:extLst>
            <a:ext uri="{FF2B5EF4-FFF2-40B4-BE49-F238E27FC236}">
              <a16:creationId xmlns:a16="http://schemas.microsoft.com/office/drawing/2014/main" id="{4569AFC6-7622-4538-A575-DE0A0D79C955}"/>
            </a:ext>
          </a:extLst>
        </xdr:cNvPr>
        <xdr:cNvSpPr>
          <a:spLocks noChangeAspect="1" noChangeArrowheads="1"/>
        </xdr:cNvSpPr>
      </xdr:nvSpPr>
      <xdr:spPr bwMode="auto">
        <a:xfrm>
          <a:off x="0" y="706326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1194</xdr:row>
      <xdr:rowOff>0</xdr:rowOff>
    </xdr:from>
    <xdr:to>
      <xdr:col>3</xdr:col>
      <xdr:colOff>171450</xdr:colOff>
      <xdr:row>1196</xdr:row>
      <xdr:rowOff>1619250</xdr:rowOff>
    </xdr:to>
    <xdr:sp macro="" textlink="">
      <xdr:nvSpPr>
        <xdr:cNvPr id="1308" name="img">
          <a:hlinkClick xmlns:r="http://schemas.openxmlformats.org/officeDocument/2006/relationships" r:id="rId524"/>
          <a:extLst>
            <a:ext uri="{FF2B5EF4-FFF2-40B4-BE49-F238E27FC236}">
              <a16:creationId xmlns:a16="http://schemas.microsoft.com/office/drawing/2014/main" id="{973CC203-239A-46A0-9553-39399B869403}"/>
            </a:ext>
          </a:extLst>
        </xdr:cNvPr>
        <xdr:cNvSpPr>
          <a:spLocks noChangeAspect="1" noChangeArrowheads="1"/>
        </xdr:cNvSpPr>
      </xdr:nvSpPr>
      <xdr:spPr bwMode="auto">
        <a:xfrm>
          <a:off x="0" y="709041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1199</xdr:row>
      <xdr:rowOff>0</xdr:rowOff>
    </xdr:from>
    <xdr:to>
      <xdr:col>3</xdr:col>
      <xdr:colOff>171450</xdr:colOff>
      <xdr:row>1202</xdr:row>
      <xdr:rowOff>95250</xdr:rowOff>
    </xdr:to>
    <xdr:sp macro="" textlink="">
      <xdr:nvSpPr>
        <xdr:cNvPr id="1309" name="img">
          <a:hlinkClick xmlns:r="http://schemas.openxmlformats.org/officeDocument/2006/relationships" r:id="rId525"/>
          <a:extLst>
            <a:ext uri="{FF2B5EF4-FFF2-40B4-BE49-F238E27FC236}">
              <a16:creationId xmlns:a16="http://schemas.microsoft.com/office/drawing/2014/main" id="{9F9057C9-E8EF-48EA-BF67-E5B6B7369040}"/>
            </a:ext>
          </a:extLst>
        </xdr:cNvPr>
        <xdr:cNvSpPr>
          <a:spLocks noChangeAspect="1" noChangeArrowheads="1"/>
        </xdr:cNvSpPr>
      </xdr:nvSpPr>
      <xdr:spPr bwMode="auto">
        <a:xfrm>
          <a:off x="0" y="712327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1204</xdr:row>
      <xdr:rowOff>0</xdr:rowOff>
    </xdr:from>
    <xdr:to>
      <xdr:col>3</xdr:col>
      <xdr:colOff>171450</xdr:colOff>
      <xdr:row>1206</xdr:row>
      <xdr:rowOff>1619250</xdr:rowOff>
    </xdr:to>
    <xdr:sp macro="" textlink="">
      <xdr:nvSpPr>
        <xdr:cNvPr id="1310" name="img">
          <a:hlinkClick xmlns:r="http://schemas.openxmlformats.org/officeDocument/2006/relationships" r:id="rId526"/>
          <a:extLst>
            <a:ext uri="{FF2B5EF4-FFF2-40B4-BE49-F238E27FC236}">
              <a16:creationId xmlns:a16="http://schemas.microsoft.com/office/drawing/2014/main" id="{4B754E30-7D33-4CE0-9A95-0804F0C4F5C1}"/>
            </a:ext>
          </a:extLst>
        </xdr:cNvPr>
        <xdr:cNvSpPr>
          <a:spLocks noChangeAspect="1" noChangeArrowheads="1"/>
        </xdr:cNvSpPr>
      </xdr:nvSpPr>
      <xdr:spPr bwMode="auto">
        <a:xfrm>
          <a:off x="0" y="714851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1208</xdr:row>
      <xdr:rowOff>0</xdr:rowOff>
    </xdr:from>
    <xdr:to>
      <xdr:col>3</xdr:col>
      <xdr:colOff>171450</xdr:colOff>
      <xdr:row>1210</xdr:row>
      <xdr:rowOff>1619250</xdr:rowOff>
    </xdr:to>
    <xdr:sp macro="" textlink="">
      <xdr:nvSpPr>
        <xdr:cNvPr id="1311" name="img">
          <a:hlinkClick xmlns:r="http://schemas.openxmlformats.org/officeDocument/2006/relationships" r:id="rId527"/>
          <a:extLst>
            <a:ext uri="{FF2B5EF4-FFF2-40B4-BE49-F238E27FC236}">
              <a16:creationId xmlns:a16="http://schemas.microsoft.com/office/drawing/2014/main" id="{C5D069FD-21E0-416E-A384-3ACBF2643D8C}"/>
            </a:ext>
          </a:extLst>
        </xdr:cNvPr>
        <xdr:cNvSpPr>
          <a:spLocks noChangeAspect="1" noChangeArrowheads="1"/>
        </xdr:cNvSpPr>
      </xdr:nvSpPr>
      <xdr:spPr bwMode="auto">
        <a:xfrm>
          <a:off x="0" y="718518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1212</xdr:row>
      <xdr:rowOff>0</xdr:rowOff>
    </xdr:from>
    <xdr:to>
      <xdr:col>3</xdr:col>
      <xdr:colOff>171450</xdr:colOff>
      <xdr:row>1214</xdr:row>
      <xdr:rowOff>1619250</xdr:rowOff>
    </xdr:to>
    <xdr:sp macro="" textlink="">
      <xdr:nvSpPr>
        <xdr:cNvPr id="1312" name="img">
          <a:hlinkClick xmlns:r="http://schemas.openxmlformats.org/officeDocument/2006/relationships" r:id="rId528"/>
          <a:extLst>
            <a:ext uri="{FF2B5EF4-FFF2-40B4-BE49-F238E27FC236}">
              <a16:creationId xmlns:a16="http://schemas.microsoft.com/office/drawing/2014/main" id="{D176F7E1-0592-4583-820F-E46EC7E7FF71}"/>
            </a:ext>
          </a:extLst>
        </xdr:cNvPr>
        <xdr:cNvSpPr>
          <a:spLocks noChangeAspect="1" noChangeArrowheads="1"/>
        </xdr:cNvSpPr>
      </xdr:nvSpPr>
      <xdr:spPr bwMode="auto">
        <a:xfrm>
          <a:off x="0" y="722185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1217</xdr:row>
      <xdr:rowOff>0</xdr:rowOff>
    </xdr:from>
    <xdr:to>
      <xdr:col>3</xdr:col>
      <xdr:colOff>171450</xdr:colOff>
      <xdr:row>1220</xdr:row>
      <xdr:rowOff>95250</xdr:rowOff>
    </xdr:to>
    <xdr:sp macro="" textlink="">
      <xdr:nvSpPr>
        <xdr:cNvPr id="1313" name="img">
          <a:hlinkClick xmlns:r="http://schemas.openxmlformats.org/officeDocument/2006/relationships" r:id="rId529"/>
          <a:extLst>
            <a:ext uri="{FF2B5EF4-FFF2-40B4-BE49-F238E27FC236}">
              <a16:creationId xmlns:a16="http://schemas.microsoft.com/office/drawing/2014/main" id="{81CC21AD-FA6A-433D-9012-002CF715F152}"/>
            </a:ext>
          </a:extLst>
        </xdr:cNvPr>
        <xdr:cNvSpPr>
          <a:spLocks noChangeAspect="1" noChangeArrowheads="1"/>
        </xdr:cNvSpPr>
      </xdr:nvSpPr>
      <xdr:spPr bwMode="auto">
        <a:xfrm>
          <a:off x="0" y="726043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1221</xdr:row>
      <xdr:rowOff>0</xdr:rowOff>
    </xdr:from>
    <xdr:to>
      <xdr:col>3</xdr:col>
      <xdr:colOff>171450</xdr:colOff>
      <xdr:row>1223</xdr:row>
      <xdr:rowOff>1619250</xdr:rowOff>
    </xdr:to>
    <xdr:sp macro="" textlink="">
      <xdr:nvSpPr>
        <xdr:cNvPr id="1314" name="img">
          <a:hlinkClick xmlns:r="http://schemas.openxmlformats.org/officeDocument/2006/relationships" r:id="rId530"/>
          <a:extLst>
            <a:ext uri="{FF2B5EF4-FFF2-40B4-BE49-F238E27FC236}">
              <a16:creationId xmlns:a16="http://schemas.microsoft.com/office/drawing/2014/main" id="{D42CF7F4-6434-4ADE-A5D2-7CD85F16B050}"/>
            </a:ext>
          </a:extLst>
        </xdr:cNvPr>
        <xdr:cNvSpPr>
          <a:spLocks noChangeAspect="1" noChangeArrowheads="1"/>
        </xdr:cNvSpPr>
      </xdr:nvSpPr>
      <xdr:spPr bwMode="auto">
        <a:xfrm>
          <a:off x="0" y="728376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1225</xdr:row>
      <xdr:rowOff>0</xdr:rowOff>
    </xdr:from>
    <xdr:to>
      <xdr:col>3</xdr:col>
      <xdr:colOff>171450</xdr:colOff>
      <xdr:row>1231</xdr:row>
      <xdr:rowOff>47625</xdr:rowOff>
    </xdr:to>
    <xdr:sp macro="" textlink="">
      <xdr:nvSpPr>
        <xdr:cNvPr id="1315" name="img">
          <a:hlinkClick xmlns:r="http://schemas.openxmlformats.org/officeDocument/2006/relationships" r:id="rId531"/>
          <a:extLst>
            <a:ext uri="{FF2B5EF4-FFF2-40B4-BE49-F238E27FC236}">
              <a16:creationId xmlns:a16="http://schemas.microsoft.com/office/drawing/2014/main" id="{12442DE4-EB2B-4200-B4EE-0782AAB33BFB}"/>
            </a:ext>
          </a:extLst>
        </xdr:cNvPr>
        <xdr:cNvSpPr>
          <a:spLocks noChangeAspect="1" noChangeArrowheads="1"/>
        </xdr:cNvSpPr>
      </xdr:nvSpPr>
      <xdr:spPr bwMode="auto">
        <a:xfrm>
          <a:off x="0" y="730900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1229</xdr:row>
      <xdr:rowOff>0</xdr:rowOff>
    </xdr:from>
    <xdr:to>
      <xdr:col>3</xdr:col>
      <xdr:colOff>171450</xdr:colOff>
      <xdr:row>1234</xdr:row>
      <xdr:rowOff>47625</xdr:rowOff>
    </xdr:to>
    <xdr:sp macro="" textlink="">
      <xdr:nvSpPr>
        <xdr:cNvPr id="1316" name="img">
          <a:hlinkClick xmlns:r="http://schemas.openxmlformats.org/officeDocument/2006/relationships" r:id="rId532"/>
          <a:extLst>
            <a:ext uri="{FF2B5EF4-FFF2-40B4-BE49-F238E27FC236}">
              <a16:creationId xmlns:a16="http://schemas.microsoft.com/office/drawing/2014/main" id="{100DA13E-7C7B-4D43-893E-0E46988F362A}"/>
            </a:ext>
          </a:extLst>
        </xdr:cNvPr>
        <xdr:cNvSpPr>
          <a:spLocks noChangeAspect="1" noChangeArrowheads="1"/>
        </xdr:cNvSpPr>
      </xdr:nvSpPr>
      <xdr:spPr bwMode="auto">
        <a:xfrm>
          <a:off x="0" y="732472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1233</xdr:row>
      <xdr:rowOff>0</xdr:rowOff>
    </xdr:from>
    <xdr:to>
      <xdr:col>3</xdr:col>
      <xdr:colOff>171450</xdr:colOff>
      <xdr:row>1235</xdr:row>
      <xdr:rowOff>733425</xdr:rowOff>
    </xdr:to>
    <xdr:pic>
      <xdr:nvPicPr>
        <xdr:cNvPr id="294" name="img" descr="https://i.ytimg.com/vi/0XS5T0kbEQM/hqdefault.jpg?sqp=-oaymwEXCPYBEIoBSFryq4qpAwkIARUAAIhCGAE=&amp;rs=AOn4CLBOMrgeNiT9XDI4bpSlEwjY3aZ2eQ">
          <a:hlinkClick xmlns:r="http://schemas.openxmlformats.org/officeDocument/2006/relationships" r:id="rId533"/>
          <a:extLst>
            <a:ext uri="{FF2B5EF4-FFF2-40B4-BE49-F238E27FC236}">
              <a16:creationId xmlns:a16="http://schemas.microsoft.com/office/drawing/2014/main" id="{A3A11233-7747-4630-A761-A1948026C2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4234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1237</xdr:row>
      <xdr:rowOff>0</xdr:rowOff>
    </xdr:from>
    <xdr:to>
      <xdr:col>3</xdr:col>
      <xdr:colOff>171450</xdr:colOff>
      <xdr:row>1239</xdr:row>
      <xdr:rowOff>733425</xdr:rowOff>
    </xdr:to>
    <xdr:pic>
      <xdr:nvPicPr>
        <xdr:cNvPr id="295" name="img" descr="https://i.ytimg.com/vi/L29RbGb3MvY/hqdefault.jpg?sqp=-oaymwEXCPYBEIoBSFryq4qpAwkIARUAAIhCGAE=&amp;rs=AOn4CLCZnDhj8sAM6CO0h-kQf_FaPTJE0Q">
          <a:hlinkClick xmlns:r="http://schemas.openxmlformats.org/officeDocument/2006/relationships" r:id="rId535"/>
          <a:extLst>
            <a:ext uri="{FF2B5EF4-FFF2-40B4-BE49-F238E27FC236}">
              <a16:creationId xmlns:a16="http://schemas.microsoft.com/office/drawing/2014/main" id="{DD2F364C-045A-44F2-B37B-87F2E85DE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5996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1241</xdr:row>
      <xdr:rowOff>0</xdr:rowOff>
    </xdr:from>
    <xdr:to>
      <xdr:col>3</xdr:col>
      <xdr:colOff>171450</xdr:colOff>
      <xdr:row>1243</xdr:row>
      <xdr:rowOff>733425</xdr:rowOff>
    </xdr:to>
    <xdr:pic>
      <xdr:nvPicPr>
        <xdr:cNvPr id="296" name="img" descr="https://i.ytimg.com/vi/dXYeQ7hGMbg/hqdefault.jpg?sqp=-oaymwEXCPYBEIoBSFryq4qpAwkIARUAAIhCGAE=&amp;rs=AOn4CLAA0YMOIvF9h4sg5aundiizHCHu0A">
          <a:hlinkClick xmlns:r="http://schemas.openxmlformats.org/officeDocument/2006/relationships" r:id="rId537"/>
          <a:extLst>
            <a:ext uri="{FF2B5EF4-FFF2-40B4-BE49-F238E27FC236}">
              <a16:creationId xmlns:a16="http://schemas.microsoft.com/office/drawing/2014/main" id="{6A5669CC-01BB-46EB-92E2-A7F67C3B4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38330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1245</xdr:row>
      <xdr:rowOff>0</xdr:rowOff>
    </xdr:from>
    <xdr:to>
      <xdr:col>3</xdr:col>
      <xdr:colOff>171450</xdr:colOff>
      <xdr:row>1247</xdr:row>
      <xdr:rowOff>733425</xdr:rowOff>
    </xdr:to>
    <xdr:pic>
      <xdr:nvPicPr>
        <xdr:cNvPr id="297" name="img" descr="https://i.ytimg.com/vi/PQgDo8da2Ds/hqdefault.jpg?sqp=-oaymwEXCPYBEIoBSFryq4qpAwkIARUAAIhCGAE=&amp;rs=AOn4CLDjeBEkFkkkFXH7R2TrOpLXtUAmxQ">
          <a:hlinkClick xmlns:r="http://schemas.openxmlformats.org/officeDocument/2006/relationships" r:id="rId539"/>
          <a:extLst>
            <a:ext uri="{FF2B5EF4-FFF2-40B4-BE49-F238E27FC236}">
              <a16:creationId xmlns:a16="http://schemas.microsoft.com/office/drawing/2014/main" id="{F87100E7-40B0-42B7-B8F6-D77599AB3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4123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1249</xdr:row>
      <xdr:rowOff>0</xdr:rowOff>
    </xdr:from>
    <xdr:to>
      <xdr:col>3</xdr:col>
      <xdr:colOff>171450</xdr:colOff>
      <xdr:row>1251</xdr:row>
      <xdr:rowOff>733425</xdr:rowOff>
    </xdr:to>
    <xdr:pic>
      <xdr:nvPicPr>
        <xdr:cNvPr id="298" name="img" descr="https://i.ytimg.com/vi/DWtnKRL30jo/hqdefault.jpg?sqp=-oaymwEXCPYBEIoBSFryq4qpAwkIARUAAIhCGAE=&amp;rs=AOn4CLBdt0Ic3BFOOgOi4y29TdIqt9Xl3w">
          <a:hlinkClick xmlns:r="http://schemas.openxmlformats.org/officeDocument/2006/relationships" r:id="rId541"/>
          <a:extLst>
            <a:ext uri="{FF2B5EF4-FFF2-40B4-BE49-F238E27FC236}">
              <a16:creationId xmlns:a16="http://schemas.microsoft.com/office/drawing/2014/main" id="{AF99F824-6174-4B2C-8654-5CC327A8F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43950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1254</xdr:row>
      <xdr:rowOff>0</xdr:rowOff>
    </xdr:from>
    <xdr:to>
      <xdr:col>3</xdr:col>
      <xdr:colOff>171450</xdr:colOff>
      <xdr:row>1256</xdr:row>
      <xdr:rowOff>733425</xdr:rowOff>
    </xdr:to>
    <xdr:pic>
      <xdr:nvPicPr>
        <xdr:cNvPr id="299" name="img" descr="https://i.ytimg.com/vi/sDo_6XgeYoU/hqdefault.jpg?sqp=-oaymwEXCPYBEIoBSFryq4qpAwkIARUAAIhCGAE=&amp;rs=AOn4CLC5NMmJvFjdBKkWAQ0eM7Trnvc-qg">
          <a:hlinkClick xmlns:r="http://schemas.openxmlformats.org/officeDocument/2006/relationships" r:id="rId543"/>
          <a:extLst>
            <a:ext uri="{FF2B5EF4-FFF2-40B4-BE49-F238E27FC236}">
              <a16:creationId xmlns:a16="http://schemas.microsoft.com/office/drawing/2014/main" id="{784161D0-00B2-4A0A-A8CC-8702334AF8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46474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1258</xdr:row>
      <xdr:rowOff>0</xdr:rowOff>
    </xdr:from>
    <xdr:to>
      <xdr:col>3</xdr:col>
      <xdr:colOff>171450</xdr:colOff>
      <xdr:row>1260</xdr:row>
      <xdr:rowOff>733425</xdr:rowOff>
    </xdr:to>
    <xdr:pic>
      <xdr:nvPicPr>
        <xdr:cNvPr id="300" name="img" descr="https://i.ytimg.com/vi/boCS71jCP3M/hqdefault.jpg?sqp=-oaymwEXCPYBEIoBSFryq4qpAwkIARUAAIhCGAE=&amp;rs=AOn4CLBrm7B7sUVkuelZ0xDtitqoxPhKnQ">
          <a:hlinkClick xmlns:r="http://schemas.openxmlformats.org/officeDocument/2006/relationships" r:id="rId545"/>
          <a:extLst>
            <a:ext uri="{FF2B5EF4-FFF2-40B4-BE49-F238E27FC236}">
              <a16:creationId xmlns:a16="http://schemas.microsoft.com/office/drawing/2014/main" id="{70494F33-515C-43CF-BADF-6A0E15FC53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48426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1262</xdr:row>
      <xdr:rowOff>0</xdr:rowOff>
    </xdr:from>
    <xdr:to>
      <xdr:col>3</xdr:col>
      <xdr:colOff>171450</xdr:colOff>
      <xdr:row>1264</xdr:row>
      <xdr:rowOff>733425</xdr:rowOff>
    </xdr:to>
    <xdr:pic>
      <xdr:nvPicPr>
        <xdr:cNvPr id="301" name="img" descr="https://i.ytimg.com/vi/8lhw1gmxne0/hqdefault.jpg?sqp=-oaymwEXCPYBEIoBSFryq4qpAwkIARUAAIhCGAE=&amp;rs=AOn4CLCZi4YhVaTmwi_MDgDRf2g4M1BT1A">
          <a:hlinkClick xmlns:r="http://schemas.openxmlformats.org/officeDocument/2006/relationships" r:id="rId547"/>
          <a:extLst>
            <a:ext uri="{FF2B5EF4-FFF2-40B4-BE49-F238E27FC236}">
              <a16:creationId xmlns:a16="http://schemas.microsoft.com/office/drawing/2014/main" id="{CA6FAC09-075D-4340-B00F-6EF78880A9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0189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1267</xdr:row>
      <xdr:rowOff>0</xdr:rowOff>
    </xdr:from>
    <xdr:to>
      <xdr:col>3</xdr:col>
      <xdr:colOff>171450</xdr:colOff>
      <xdr:row>1269</xdr:row>
      <xdr:rowOff>733425</xdr:rowOff>
    </xdr:to>
    <xdr:pic>
      <xdr:nvPicPr>
        <xdr:cNvPr id="302" name="img" descr="https://i.ytimg.com/vi/ysV9FbqBgF0/hqdefault.jpg?sqp=-oaymwEXCPYBEIoBSFryq4qpAwkIARUAAIhCGAE=&amp;rs=AOn4CLAAMwpFKX3PlUzEDQmuIkzl-iscwQ">
          <a:hlinkClick xmlns:r="http://schemas.openxmlformats.org/officeDocument/2006/relationships" r:id="rId549"/>
          <a:extLst>
            <a:ext uri="{FF2B5EF4-FFF2-40B4-BE49-F238E27FC236}">
              <a16:creationId xmlns:a16="http://schemas.microsoft.com/office/drawing/2014/main" id="{E5855BC3-BEE7-43BA-843B-1674DEE8B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233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1272</xdr:row>
      <xdr:rowOff>0</xdr:rowOff>
    </xdr:from>
    <xdr:to>
      <xdr:col>3</xdr:col>
      <xdr:colOff>171450</xdr:colOff>
      <xdr:row>1274</xdr:row>
      <xdr:rowOff>733425</xdr:rowOff>
    </xdr:to>
    <xdr:pic>
      <xdr:nvPicPr>
        <xdr:cNvPr id="303" name="img" descr="https://i.ytimg.com/vi/LP7ip6npyLM/hqdefault.jpg?sqp=-oaymwEXCPYBEIoBSFryq4qpAwkIARUAAIhCGAE=&amp;rs=AOn4CLAyv0H7aqJX_kUZkcS901yJyRNRSg">
          <a:hlinkClick xmlns:r="http://schemas.openxmlformats.org/officeDocument/2006/relationships" r:id="rId551"/>
          <a:extLst>
            <a:ext uri="{FF2B5EF4-FFF2-40B4-BE49-F238E27FC236}">
              <a16:creationId xmlns:a16="http://schemas.microsoft.com/office/drawing/2014/main" id="{86692471-A5E9-4C52-AEDD-4A47DC0C74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466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1277</xdr:row>
      <xdr:rowOff>0</xdr:rowOff>
    </xdr:from>
    <xdr:to>
      <xdr:col>3</xdr:col>
      <xdr:colOff>171450</xdr:colOff>
      <xdr:row>1279</xdr:row>
      <xdr:rowOff>733425</xdr:rowOff>
    </xdr:to>
    <xdr:pic>
      <xdr:nvPicPr>
        <xdr:cNvPr id="304" name="img" descr="https://i.ytimg.com/vi/ibeHh2tCcjU/hqdefault.jpg?sqp=-oaymwEXCPYBEIoBSFryq4qpAwkIARUAAIhCGAE=&amp;rs=AOn4CLADwtbNaX5Sk5EYvLHt1NuzKSa3sQ">
          <a:hlinkClick xmlns:r="http://schemas.openxmlformats.org/officeDocument/2006/relationships" r:id="rId553"/>
          <a:extLst>
            <a:ext uri="{FF2B5EF4-FFF2-40B4-BE49-F238E27FC236}">
              <a16:creationId xmlns:a16="http://schemas.microsoft.com/office/drawing/2014/main" id="{198CB152-CCEF-4F39-8FF7-C69483B477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6808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1282</xdr:row>
      <xdr:rowOff>0</xdr:rowOff>
    </xdr:from>
    <xdr:to>
      <xdr:col>3</xdr:col>
      <xdr:colOff>171450</xdr:colOff>
      <xdr:row>1284</xdr:row>
      <xdr:rowOff>733425</xdr:rowOff>
    </xdr:to>
    <xdr:pic>
      <xdr:nvPicPr>
        <xdr:cNvPr id="305" name="img" descr="https://i.ytimg.com/vi/w36C4pWXNls/hqdefault.jpg?sqp=-oaymwEXCPYBEIoBSFryq4qpAwkIARUAAIhCGAE=&amp;rs=AOn4CLD62LcF8sZqGBT2JP2e1zraEV0lFg">
          <a:hlinkClick xmlns:r="http://schemas.openxmlformats.org/officeDocument/2006/relationships" r:id="rId555"/>
          <a:extLst>
            <a:ext uri="{FF2B5EF4-FFF2-40B4-BE49-F238E27FC236}">
              <a16:creationId xmlns:a16="http://schemas.microsoft.com/office/drawing/2014/main" id="{95A5D7F7-4526-4A55-B905-33BD045B65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8761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1287</xdr:row>
      <xdr:rowOff>0</xdr:rowOff>
    </xdr:from>
    <xdr:to>
      <xdr:col>3</xdr:col>
      <xdr:colOff>171450</xdr:colOff>
      <xdr:row>1289</xdr:row>
      <xdr:rowOff>733425</xdr:rowOff>
    </xdr:to>
    <xdr:pic>
      <xdr:nvPicPr>
        <xdr:cNvPr id="306" name="img" descr="https://i.ytimg.com/vi/iqFu1awvhws/hqdefault.jpg?sqp=-oaymwEXCPYBEIoBSFryq4qpAwkIARUAAIhCGAE=&amp;rs=AOn4CLD6KFyNxNSDQNOQRrGraq7Rb-W_og">
          <a:hlinkClick xmlns:r="http://schemas.openxmlformats.org/officeDocument/2006/relationships" r:id="rId557"/>
          <a:extLst>
            <a:ext uri="{FF2B5EF4-FFF2-40B4-BE49-F238E27FC236}">
              <a16:creationId xmlns:a16="http://schemas.microsoft.com/office/drawing/2014/main" id="{212AA163-43FE-4DE5-BE0A-68D66C3E23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1476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1291</xdr:row>
      <xdr:rowOff>0</xdr:rowOff>
    </xdr:from>
    <xdr:to>
      <xdr:col>3</xdr:col>
      <xdr:colOff>171450</xdr:colOff>
      <xdr:row>1293</xdr:row>
      <xdr:rowOff>733425</xdr:rowOff>
    </xdr:to>
    <xdr:pic>
      <xdr:nvPicPr>
        <xdr:cNvPr id="307" name="img" descr="https://i.ytimg.com/vi/TahRgO2-9r4/hqdefault.jpg?sqp=-oaymwEXCPYBEIoBSFryq4qpAwkIARUAAIhCGAE=&amp;rs=AOn4CLBdT5lnKvtGnJEfmdS80pV2v5IwmA">
          <a:hlinkClick xmlns:r="http://schemas.openxmlformats.org/officeDocument/2006/relationships" r:id="rId559"/>
          <a:extLst>
            <a:ext uri="{FF2B5EF4-FFF2-40B4-BE49-F238E27FC236}">
              <a16:creationId xmlns:a16="http://schemas.microsoft.com/office/drawing/2014/main" id="{976F07C4-4108-4CF2-9E5A-CF76EC0B5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4000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1295</xdr:row>
      <xdr:rowOff>0</xdr:rowOff>
    </xdr:from>
    <xdr:to>
      <xdr:col>3</xdr:col>
      <xdr:colOff>171450</xdr:colOff>
      <xdr:row>1297</xdr:row>
      <xdr:rowOff>733425</xdr:rowOff>
    </xdr:to>
    <xdr:pic>
      <xdr:nvPicPr>
        <xdr:cNvPr id="308" name="img" descr="https://i.ytimg.com/vi/-F0weI6d9qg/hqdefault.jpg?sqp=-oaymwEXCPYBEIoBSFryq4qpAwkIARUAAIhCGAE=&amp;rs=AOn4CLASVFoDjanA4Tko0aFbxJudpt6Tiw">
          <a:hlinkClick xmlns:r="http://schemas.openxmlformats.org/officeDocument/2006/relationships" r:id="rId561"/>
          <a:extLst>
            <a:ext uri="{FF2B5EF4-FFF2-40B4-BE49-F238E27FC236}">
              <a16:creationId xmlns:a16="http://schemas.microsoft.com/office/drawing/2014/main" id="{1C2058DC-2843-4E15-8C8B-4862E0761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595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1299</xdr:row>
      <xdr:rowOff>0</xdr:rowOff>
    </xdr:from>
    <xdr:to>
      <xdr:col>3</xdr:col>
      <xdr:colOff>171450</xdr:colOff>
      <xdr:row>1301</xdr:row>
      <xdr:rowOff>733425</xdr:rowOff>
    </xdr:to>
    <xdr:pic>
      <xdr:nvPicPr>
        <xdr:cNvPr id="309" name="img" descr="https://i.ytimg.com/vi/TxXUtthHvb0/hqdefault.jpg?sqp=-oaymwEXCPYBEIoBSFryq4qpAwkIARUAAIhCGAE=&amp;rs=AOn4CLC4HPGXCrA1rvnm4sFYWS-o30hlMQ">
          <a:hlinkClick xmlns:r="http://schemas.openxmlformats.org/officeDocument/2006/relationships" r:id="rId563"/>
          <a:extLst>
            <a:ext uri="{FF2B5EF4-FFF2-40B4-BE49-F238E27FC236}">
              <a16:creationId xmlns:a16="http://schemas.microsoft.com/office/drawing/2014/main" id="{4A636344-8AF4-4E33-A4F8-CD859FC31D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8096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1304</xdr:row>
      <xdr:rowOff>0</xdr:rowOff>
    </xdr:from>
    <xdr:to>
      <xdr:col>3</xdr:col>
      <xdr:colOff>171450</xdr:colOff>
      <xdr:row>1306</xdr:row>
      <xdr:rowOff>733425</xdr:rowOff>
    </xdr:to>
    <xdr:pic>
      <xdr:nvPicPr>
        <xdr:cNvPr id="310" name="img" descr="https://i.ytimg.com/vi/h4t56qewd_c/hqdefault.jpg?sqp=-oaymwEXCPYBEIoBSFryq4qpAwkIARUAAIhCGAE=&amp;rs=AOn4CLBv7hZut1cLvc_OQUN6-2LX-MouIw">
          <a:hlinkClick xmlns:r="http://schemas.openxmlformats.org/officeDocument/2006/relationships" r:id="rId565"/>
          <a:extLst>
            <a:ext uri="{FF2B5EF4-FFF2-40B4-BE49-F238E27FC236}">
              <a16:creationId xmlns:a16="http://schemas.microsoft.com/office/drawing/2014/main" id="{430205AF-D654-435F-AB4A-7DB199ED2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985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1308</xdr:row>
      <xdr:rowOff>0</xdr:rowOff>
    </xdr:from>
    <xdr:to>
      <xdr:col>3</xdr:col>
      <xdr:colOff>171450</xdr:colOff>
      <xdr:row>1310</xdr:row>
      <xdr:rowOff>733425</xdr:rowOff>
    </xdr:to>
    <xdr:pic>
      <xdr:nvPicPr>
        <xdr:cNvPr id="311" name="img" descr="https://i.ytimg.com/vi/xcOUMYVCMpY/hqdefault.jpg?sqp=-oaymwEXCPYBEIoBSFryq4qpAwkIARUAAIhCGAE=&amp;rs=AOn4CLBYZA-D8sarJ7HFltMPa-yI1tJFKA">
          <a:hlinkClick xmlns:r="http://schemas.openxmlformats.org/officeDocument/2006/relationships" r:id="rId567"/>
          <a:extLst>
            <a:ext uri="{FF2B5EF4-FFF2-40B4-BE49-F238E27FC236}">
              <a16:creationId xmlns:a16="http://schemas.microsoft.com/office/drawing/2014/main" id="{37140747-C16D-42BA-A2FF-03D236397C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276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1313</xdr:row>
      <xdr:rowOff>0</xdr:rowOff>
    </xdr:from>
    <xdr:to>
      <xdr:col>3</xdr:col>
      <xdr:colOff>171450</xdr:colOff>
      <xdr:row>1315</xdr:row>
      <xdr:rowOff>733425</xdr:rowOff>
    </xdr:to>
    <xdr:pic>
      <xdr:nvPicPr>
        <xdr:cNvPr id="312" name="img" descr="https://i.ytimg.com/vi/SmFivBAWAgs/hqdefault.jpg?sqp=-oaymwEXCPYBEIoBSFryq4qpAwkIARUAAIhCGAE=&amp;rs=AOn4CLCjrDzFvrmkZPHwD3cge5EvIpqErg">
          <a:hlinkClick xmlns:r="http://schemas.openxmlformats.org/officeDocument/2006/relationships" r:id="rId569"/>
          <a:extLst>
            <a:ext uri="{FF2B5EF4-FFF2-40B4-BE49-F238E27FC236}">
              <a16:creationId xmlns:a16="http://schemas.microsoft.com/office/drawing/2014/main" id="{8CA46540-978C-4BAE-899C-D92DA7FB5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858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1317</xdr:row>
      <xdr:rowOff>0</xdr:rowOff>
    </xdr:from>
    <xdr:to>
      <xdr:col>3</xdr:col>
      <xdr:colOff>171450</xdr:colOff>
      <xdr:row>1319</xdr:row>
      <xdr:rowOff>733425</xdr:rowOff>
    </xdr:to>
    <xdr:pic>
      <xdr:nvPicPr>
        <xdr:cNvPr id="313" name="img" descr="https://i.ytimg.com/vi/fIPyc5y8JWA/hqdefault.jpg?sqp=-oaymwEXCPYBEIoBSFryq4qpAwkIARUAAIhCGAE=&amp;rs=AOn4CLDCP4Itdb97To23yGatKGmguaPSlw">
          <a:hlinkClick xmlns:r="http://schemas.openxmlformats.org/officeDocument/2006/relationships" r:id="rId571"/>
          <a:extLst>
            <a:ext uri="{FF2B5EF4-FFF2-40B4-BE49-F238E27FC236}">
              <a16:creationId xmlns:a16="http://schemas.microsoft.com/office/drawing/2014/main" id="{E45CFC7A-6440-498A-813B-C44612A921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8573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1322</xdr:row>
      <xdr:rowOff>0</xdr:rowOff>
    </xdr:from>
    <xdr:to>
      <xdr:col>3</xdr:col>
      <xdr:colOff>171450</xdr:colOff>
      <xdr:row>1324</xdr:row>
      <xdr:rowOff>1619250</xdr:rowOff>
    </xdr:to>
    <xdr:sp macro="" textlink="">
      <xdr:nvSpPr>
        <xdr:cNvPr id="1337" name="img">
          <a:hlinkClick xmlns:r="http://schemas.openxmlformats.org/officeDocument/2006/relationships" r:id="rId573"/>
          <a:extLst>
            <a:ext uri="{FF2B5EF4-FFF2-40B4-BE49-F238E27FC236}">
              <a16:creationId xmlns:a16="http://schemas.microsoft.com/office/drawing/2014/main" id="{E92CA470-EB7C-4FCB-A239-1F7805DED019}"/>
            </a:ext>
          </a:extLst>
        </xdr:cNvPr>
        <xdr:cNvSpPr>
          <a:spLocks noChangeAspect="1" noChangeArrowheads="1"/>
        </xdr:cNvSpPr>
      </xdr:nvSpPr>
      <xdr:spPr bwMode="auto">
        <a:xfrm>
          <a:off x="0" y="780907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1327</xdr:row>
      <xdr:rowOff>0</xdr:rowOff>
    </xdr:from>
    <xdr:to>
      <xdr:col>3</xdr:col>
      <xdr:colOff>171450</xdr:colOff>
      <xdr:row>1333</xdr:row>
      <xdr:rowOff>47625</xdr:rowOff>
    </xdr:to>
    <xdr:sp macro="" textlink="">
      <xdr:nvSpPr>
        <xdr:cNvPr id="1338" name="img">
          <a:hlinkClick xmlns:r="http://schemas.openxmlformats.org/officeDocument/2006/relationships" r:id="rId574"/>
          <a:extLst>
            <a:ext uri="{FF2B5EF4-FFF2-40B4-BE49-F238E27FC236}">
              <a16:creationId xmlns:a16="http://schemas.microsoft.com/office/drawing/2014/main" id="{74778841-8FA0-4E5D-8317-367DF88C1323}"/>
            </a:ext>
          </a:extLst>
        </xdr:cNvPr>
        <xdr:cNvSpPr>
          <a:spLocks noChangeAspect="1" noChangeArrowheads="1"/>
        </xdr:cNvSpPr>
      </xdr:nvSpPr>
      <xdr:spPr bwMode="auto">
        <a:xfrm>
          <a:off x="0" y="784193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1332</xdr:row>
      <xdr:rowOff>0</xdr:rowOff>
    </xdr:from>
    <xdr:to>
      <xdr:col>3</xdr:col>
      <xdr:colOff>171450</xdr:colOff>
      <xdr:row>1334</xdr:row>
      <xdr:rowOff>1619250</xdr:rowOff>
    </xdr:to>
    <xdr:sp macro="" textlink="">
      <xdr:nvSpPr>
        <xdr:cNvPr id="1339" name="img">
          <a:hlinkClick xmlns:r="http://schemas.openxmlformats.org/officeDocument/2006/relationships" r:id="rId575"/>
          <a:extLst>
            <a:ext uri="{FF2B5EF4-FFF2-40B4-BE49-F238E27FC236}">
              <a16:creationId xmlns:a16="http://schemas.microsoft.com/office/drawing/2014/main" id="{EBBE1472-BA96-433A-A93A-23B81A28976C}"/>
            </a:ext>
          </a:extLst>
        </xdr:cNvPr>
        <xdr:cNvSpPr>
          <a:spLocks noChangeAspect="1" noChangeArrowheads="1"/>
        </xdr:cNvSpPr>
      </xdr:nvSpPr>
      <xdr:spPr bwMode="auto">
        <a:xfrm>
          <a:off x="0" y="785955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1336</xdr:row>
      <xdr:rowOff>0</xdr:rowOff>
    </xdr:from>
    <xdr:to>
      <xdr:col>3</xdr:col>
      <xdr:colOff>171450</xdr:colOff>
      <xdr:row>1338</xdr:row>
      <xdr:rowOff>1619250</xdr:rowOff>
    </xdr:to>
    <xdr:sp macro="" textlink="">
      <xdr:nvSpPr>
        <xdr:cNvPr id="1340" name="img">
          <a:hlinkClick xmlns:r="http://schemas.openxmlformats.org/officeDocument/2006/relationships" r:id="rId576"/>
          <a:extLst>
            <a:ext uri="{FF2B5EF4-FFF2-40B4-BE49-F238E27FC236}">
              <a16:creationId xmlns:a16="http://schemas.microsoft.com/office/drawing/2014/main" id="{EE6405C6-963D-462E-B9C0-FD85DE34C9F2}"/>
            </a:ext>
          </a:extLst>
        </xdr:cNvPr>
        <xdr:cNvSpPr>
          <a:spLocks noChangeAspect="1" noChangeArrowheads="1"/>
        </xdr:cNvSpPr>
      </xdr:nvSpPr>
      <xdr:spPr bwMode="auto">
        <a:xfrm>
          <a:off x="0" y="789432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1340</xdr:row>
      <xdr:rowOff>0</xdr:rowOff>
    </xdr:from>
    <xdr:to>
      <xdr:col>3</xdr:col>
      <xdr:colOff>171450</xdr:colOff>
      <xdr:row>1342</xdr:row>
      <xdr:rowOff>1619250</xdr:rowOff>
    </xdr:to>
    <xdr:sp macro="" textlink="">
      <xdr:nvSpPr>
        <xdr:cNvPr id="1341" name="img">
          <a:hlinkClick xmlns:r="http://schemas.openxmlformats.org/officeDocument/2006/relationships" r:id="rId577"/>
          <a:extLst>
            <a:ext uri="{FF2B5EF4-FFF2-40B4-BE49-F238E27FC236}">
              <a16:creationId xmlns:a16="http://schemas.microsoft.com/office/drawing/2014/main" id="{80E99864-AA4A-45FE-94C4-E0E433587D53}"/>
            </a:ext>
          </a:extLst>
        </xdr:cNvPr>
        <xdr:cNvSpPr>
          <a:spLocks noChangeAspect="1" noChangeArrowheads="1"/>
        </xdr:cNvSpPr>
      </xdr:nvSpPr>
      <xdr:spPr bwMode="auto">
        <a:xfrm>
          <a:off x="0" y="791956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1344</xdr:row>
      <xdr:rowOff>0</xdr:rowOff>
    </xdr:from>
    <xdr:to>
      <xdr:col>3</xdr:col>
      <xdr:colOff>171450</xdr:colOff>
      <xdr:row>1349</xdr:row>
      <xdr:rowOff>47625</xdr:rowOff>
    </xdr:to>
    <xdr:sp macro="" textlink="">
      <xdr:nvSpPr>
        <xdr:cNvPr id="1342" name="img">
          <a:hlinkClick xmlns:r="http://schemas.openxmlformats.org/officeDocument/2006/relationships" r:id="rId578"/>
          <a:extLst>
            <a:ext uri="{FF2B5EF4-FFF2-40B4-BE49-F238E27FC236}">
              <a16:creationId xmlns:a16="http://schemas.microsoft.com/office/drawing/2014/main" id="{ECD760C1-D21D-4D24-8F04-C81F5B0DCF37}"/>
            </a:ext>
          </a:extLst>
        </xdr:cNvPr>
        <xdr:cNvSpPr>
          <a:spLocks noChangeAspect="1" noChangeArrowheads="1"/>
        </xdr:cNvSpPr>
      </xdr:nvSpPr>
      <xdr:spPr bwMode="auto">
        <a:xfrm>
          <a:off x="0" y="794480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1348</xdr:row>
      <xdr:rowOff>0</xdr:rowOff>
    </xdr:from>
    <xdr:to>
      <xdr:col>3</xdr:col>
      <xdr:colOff>171450</xdr:colOff>
      <xdr:row>1351</xdr:row>
      <xdr:rowOff>95250</xdr:rowOff>
    </xdr:to>
    <xdr:sp macro="" textlink="">
      <xdr:nvSpPr>
        <xdr:cNvPr id="1343" name="img">
          <a:hlinkClick xmlns:r="http://schemas.openxmlformats.org/officeDocument/2006/relationships" r:id="rId579"/>
          <a:extLst>
            <a:ext uri="{FF2B5EF4-FFF2-40B4-BE49-F238E27FC236}">
              <a16:creationId xmlns:a16="http://schemas.microsoft.com/office/drawing/2014/main" id="{E73547FF-6383-4744-844C-236B9F01AB0A}"/>
            </a:ext>
          </a:extLst>
        </xdr:cNvPr>
        <xdr:cNvSpPr>
          <a:spLocks noChangeAspect="1" noChangeArrowheads="1"/>
        </xdr:cNvSpPr>
      </xdr:nvSpPr>
      <xdr:spPr bwMode="auto">
        <a:xfrm>
          <a:off x="0" y="796242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1353</xdr:row>
      <xdr:rowOff>0</xdr:rowOff>
    </xdr:from>
    <xdr:to>
      <xdr:col>3</xdr:col>
      <xdr:colOff>171450</xdr:colOff>
      <xdr:row>1357</xdr:row>
      <xdr:rowOff>47625</xdr:rowOff>
    </xdr:to>
    <xdr:sp macro="" textlink="">
      <xdr:nvSpPr>
        <xdr:cNvPr id="1344" name="img">
          <a:hlinkClick xmlns:r="http://schemas.openxmlformats.org/officeDocument/2006/relationships" r:id="rId580"/>
          <a:extLst>
            <a:ext uri="{FF2B5EF4-FFF2-40B4-BE49-F238E27FC236}">
              <a16:creationId xmlns:a16="http://schemas.microsoft.com/office/drawing/2014/main" id="{5558F5F3-16EE-43E7-9960-FEBC424A02BD}"/>
            </a:ext>
          </a:extLst>
        </xdr:cNvPr>
        <xdr:cNvSpPr>
          <a:spLocks noChangeAspect="1" noChangeArrowheads="1"/>
        </xdr:cNvSpPr>
      </xdr:nvSpPr>
      <xdr:spPr bwMode="auto">
        <a:xfrm>
          <a:off x="0" y="798766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1357</xdr:row>
      <xdr:rowOff>0</xdr:rowOff>
    </xdr:from>
    <xdr:to>
      <xdr:col>3</xdr:col>
      <xdr:colOff>171450</xdr:colOff>
      <xdr:row>1360</xdr:row>
      <xdr:rowOff>285750</xdr:rowOff>
    </xdr:to>
    <xdr:sp macro="" textlink="">
      <xdr:nvSpPr>
        <xdr:cNvPr id="1345" name="img">
          <a:hlinkClick xmlns:r="http://schemas.openxmlformats.org/officeDocument/2006/relationships" r:id="rId581"/>
          <a:extLst>
            <a:ext uri="{FF2B5EF4-FFF2-40B4-BE49-F238E27FC236}">
              <a16:creationId xmlns:a16="http://schemas.microsoft.com/office/drawing/2014/main" id="{58294E33-1DA6-4E69-8317-BCD326899BE7}"/>
            </a:ext>
          </a:extLst>
        </xdr:cNvPr>
        <xdr:cNvSpPr>
          <a:spLocks noChangeAspect="1" noChangeArrowheads="1"/>
        </xdr:cNvSpPr>
      </xdr:nvSpPr>
      <xdr:spPr bwMode="auto">
        <a:xfrm>
          <a:off x="0" y="800719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1361</xdr:row>
      <xdr:rowOff>0</xdr:rowOff>
    </xdr:from>
    <xdr:to>
      <xdr:col>3</xdr:col>
      <xdr:colOff>171450</xdr:colOff>
      <xdr:row>1364</xdr:row>
      <xdr:rowOff>285750</xdr:rowOff>
    </xdr:to>
    <xdr:sp macro="" textlink="">
      <xdr:nvSpPr>
        <xdr:cNvPr id="1346" name="img">
          <a:hlinkClick xmlns:r="http://schemas.openxmlformats.org/officeDocument/2006/relationships" r:id="rId582"/>
          <a:extLst>
            <a:ext uri="{FF2B5EF4-FFF2-40B4-BE49-F238E27FC236}">
              <a16:creationId xmlns:a16="http://schemas.microsoft.com/office/drawing/2014/main" id="{7678CE01-2F12-4071-9EAB-B1199CBCBC76}"/>
            </a:ext>
          </a:extLst>
        </xdr:cNvPr>
        <xdr:cNvSpPr>
          <a:spLocks noChangeAspect="1" noChangeArrowheads="1"/>
        </xdr:cNvSpPr>
      </xdr:nvSpPr>
      <xdr:spPr bwMode="auto">
        <a:xfrm>
          <a:off x="0" y="802862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1365</xdr:row>
      <xdr:rowOff>0</xdr:rowOff>
    </xdr:from>
    <xdr:to>
      <xdr:col>3</xdr:col>
      <xdr:colOff>171450</xdr:colOff>
      <xdr:row>1367</xdr:row>
      <xdr:rowOff>1619250</xdr:rowOff>
    </xdr:to>
    <xdr:sp macro="" textlink="">
      <xdr:nvSpPr>
        <xdr:cNvPr id="1347" name="img">
          <a:hlinkClick xmlns:r="http://schemas.openxmlformats.org/officeDocument/2006/relationships" r:id="rId583"/>
          <a:extLst>
            <a:ext uri="{FF2B5EF4-FFF2-40B4-BE49-F238E27FC236}">
              <a16:creationId xmlns:a16="http://schemas.microsoft.com/office/drawing/2014/main" id="{1E6A3D14-050C-4132-A59C-0B15BEB18AC2}"/>
            </a:ext>
          </a:extLst>
        </xdr:cNvPr>
        <xdr:cNvSpPr>
          <a:spLocks noChangeAspect="1" noChangeArrowheads="1"/>
        </xdr:cNvSpPr>
      </xdr:nvSpPr>
      <xdr:spPr bwMode="auto">
        <a:xfrm>
          <a:off x="0" y="805005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1369</xdr:row>
      <xdr:rowOff>0</xdr:rowOff>
    </xdr:from>
    <xdr:to>
      <xdr:col>3</xdr:col>
      <xdr:colOff>171450</xdr:colOff>
      <xdr:row>1371</xdr:row>
      <xdr:rowOff>1619250</xdr:rowOff>
    </xdr:to>
    <xdr:sp macro="" textlink="">
      <xdr:nvSpPr>
        <xdr:cNvPr id="1348" name="img">
          <a:hlinkClick xmlns:r="http://schemas.openxmlformats.org/officeDocument/2006/relationships" r:id="rId584"/>
          <a:extLst>
            <a:ext uri="{FF2B5EF4-FFF2-40B4-BE49-F238E27FC236}">
              <a16:creationId xmlns:a16="http://schemas.microsoft.com/office/drawing/2014/main" id="{18D4412D-560E-4EF6-B6E2-73CDCD7549D1}"/>
            </a:ext>
          </a:extLst>
        </xdr:cNvPr>
        <xdr:cNvSpPr>
          <a:spLocks noChangeAspect="1" noChangeArrowheads="1"/>
        </xdr:cNvSpPr>
      </xdr:nvSpPr>
      <xdr:spPr bwMode="auto">
        <a:xfrm>
          <a:off x="0" y="807529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1373</xdr:row>
      <xdr:rowOff>0</xdr:rowOff>
    </xdr:from>
    <xdr:to>
      <xdr:col>3</xdr:col>
      <xdr:colOff>171450</xdr:colOff>
      <xdr:row>1375</xdr:row>
      <xdr:rowOff>733425</xdr:rowOff>
    </xdr:to>
    <xdr:pic>
      <xdr:nvPicPr>
        <xdr:cNvPr id="326" name="img" descr="https://i.ytimg.com/vi/GPINIZmQDwI/hqdefault.jpg?sqp=-oaymwEXCPYBEIoBSFryq4qpAwkIARUAAIhCGAE=&amp;rs=AOn4CLD6XwFhBgwVmY2SG1ZMUbQgorS-eA">
          <a:hlinkClick xmlns:r="http://schemas.openxmlformats.org/officeDocument/2006/relationships" r:id="rId585"/>
          <a:extLst>
            <a:ext uri="{FF2B5EF4-FFF2-40B4-BE49-F238E27FC236}">
              <a16:creationId xmlns:a16="http://schemas.microsoft.com/office/drawing/2014/main" id="{CD110509-B705-40B3-9316-F8BC880EF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10434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1378</xdr:row>
      <xdr:rowOff>0</xdr:rowOff>
    </xdr:from>
    <xdr:to>
      <xdr:col>3</xdr:col>
      <xdr:colOff>171450</xdr:colOff>
      <xdr:row>1380</xdr:row>
      <xdr:rowOff>733425</xdr:rowOff>
    </xdr:to>
    <xdr:pic>
      <xdr:nvPicPr>
        <xdr:cNvPr id="327" name="img" descr="https://i.ytimg.com/vi/uVgw4vdhXrE/hqdefault.jpg?sqp=-oaymwEXCPYBEIoBSFryq4qpAwkIARUAAIhCGAE=&amp;rs=AOn4CLCUC6l1UTwu7E2I3AR-7t9EX44iaw">
          <a:hlinkClick xmlns:r="http://schemas.openxmlformats.org/officeDocument/2006/relationships" r:id="rId587"/>
          <a:extLst>
            <a:ext uri="{FF2B5EF4-FFF2-40B4-BE49-F238E27FC236}">
              <a16:creationId xmlns:a16="http://schemas.microsoft.com/office/drawing/2014/main" id="{9BD12C5B-4AC2-4158-BB8E-93DD418E9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12768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1383</xdr:row>
      <xdr:rowOff>0</xdr:rowOff>
    </xdr:from>
    <xdr:to>
      <xdr:col>3</xdr:col>
      <xdr:colOff>171450</xdr:colOff>
      <xdr:row>1385</xdr:row>
      <xdr:rowOff>733425</xdr:rowOff>
    </xdr:to>
    <xdr:pic>
      <xdr:nvPicPr>
        <xdr:cNvPr id="328" name="img" descr="https://i.ytimg.com/vi/SG8lFn1Kxhc/hqdefault.jpg?sqp=-oaymwEXCPYBEIoBSFryq4qpAwkIARUAAIhCGAE=&amp;rs=AOn4CLAcoZCufAQrcNUHdBbuPZq0fk-bhA">
          <a:hlinkClick xmlns:r="http://schemas.openxmlformats.org/officeDocument/2006/relationships" r:id="rId589"/>
          <a:extLst>
            <a:ext uri="{FF2B5EF4-FFF2-40B4-BE49-F238E27FC236}">
              <a16:creationId xmlns:a16="http://schemas.microsoft.com/office/drawing/2014/main" id="{D398F77B-7AAD-45D9-BA09-E014B875DB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16054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1387</xdr:row>
      <xdr:rowOff>0</xdr:rowOff>
    </xdr:from>
    <xdr:to>
      <xdr:col>3</xdr:col>
      <xdr:colOff>171450</xdr:colOff>
      <xdr:row>1389</xdr:row>
      <xdr:rowOff>733425</xdr:rowOff>
    </xdr:to>
    <xdr:pic>
      <xdr:nvPicPr>
        <xdr:cNvPr id="329" name="img" descr="https://i.ytimg.com/vi/nBFyrKYI6TU/hqdefault.jpg?sqp=-oaymwEXCPYBEIoBSFryq4qpAwkIARUAAIhCGAE=&amp;rs=AOn4CLBiOn6WyLuWiBTsoNw_QweaqWsCdQ">
          <a:hlinkClick xmlns:r="http://schemas.openxmlformats.org/officeDocument/2006/relationships" r:id="rId591"/>
          <a:extLst>
            <a:ext uri="{FF2B5EF4-FFF2-40B4-BE49-F238E27FC236}">
              <a16:creationId xmlns:a16="http://schemas.microsoft.com/office/drawing/2014/main" id="{3AAEC4CC-EC4F-4336-B9E1-CD48E164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18388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1391</xdr:row>
      <xdr:rowOff>0</xdr:rowOff>
    </xdr:from>
    <xdr:to>
      <xdr:col>3</xdr:col>
      <xdr:colOff>171450</xdr:colOff>
      <xdr:row>1393</xdr:row>
      <xdr:rowOff>733425</xdr:rowOff>
    </xdr:to>
    <xdr:pic>
      <xdr:nvPicPr>
        <xdr:cNvPr id="330" name="img" descr="https://i.ytimg.com/vi/0IFViMU5IN4/hqdefault.jpg?sqp=-oaymwEXCPYBEIoBSFryq4qpAwkIARUAAIhCGAE=&amp;rs=AOn4CLCrO7qBpL-dqbFcuIj6SELEOueSeQ">
          <a:hlinkClick xmlns:r="http://schemas.openxmlformats.org/officeDocument/2006/relationships" r:id="rId593"/>
          <a:extLst>
            <a:ext uri="{FF2B5EF4-FFF2-40B4-BE49-F238E27FC236}">
              <a16:creationId xmlns:a16="http://schemas.microsoft.com/office/drawing/2014/main" id="{FD16650C-A102-4EAF-A6B8-5C9637C5C2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2091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1396</xdr:row>
      <xdr:rowOff>0</xdr:rowOff>
    </xdr:from>
    <xdr:to>
      <xdr:col>3</xdr:col>
      <xdr:colOff>171450</xdr:colOff>
      <xdr:row>1398</xdr:row>
      <xdr:rowOff>733425</xdr:rowOff>
    </xdr:to>
    <xdr:pic>
      <xdr:nvPicPr>
        <xdr:cNvPr id="331" name="img" descr="https://i.ytimg.com/vi/IXh87AqdrTU/hqdefault.jpg?sqp=-oaymwEXCPYBEIoBSFryq4qpAwkIARUAAIhCGAE=&amp;rs=AOn4CLCjsmaJA9IabVzUQzYpL1TyWHKDoQ">
          <a:hlinkClick xmlns:r="http://schemas.openxmlformats.org/officeDocument/2006/relationships" r:id="rId595"/>
          <a:extLst>
            <a:ext uri="{FF2B5EF4-FFF2-40B4-BE49-F238E27FC236}">
              <a16:creationId xmlns:a16="http://schemas.microsoft.com/office/drawing/2014/main" id="{384612C9-EDAB-4E0D-A47C-4DF6791CC9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2324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1401</xdr:row>
      <xdr:rowOff>0</xdr:rowOff>
    </xdr:from>
    <xdr:to>
      <xdr:col>3</xdr:col>
      <xdr:colOff>171450</xdr:colOff>
      <xdr:row>1403</xdr:row>
      <xdr:rowOff>733425</xdr:rowOff>
    </xdr:to>
    <xdr:pic>
      <xdr:nvPicPr>
        <xdr:cNvPr id="332" name="img" descr="https://i.ytimg.com/vi/Mny6I34JW6Q/hqdefault.jpg?sqp=-oaymwEXCPYBEIoBSFryq4qpAwkIARUAAIhCGAE=&amp;rs=AOn4CLCf0QhLJawkBWmtPVcCxEUroi-giQ">
          <a:hlinkClick xmlns:r="http://schemas.openxmlformats.org/officeDocument/2006/relationships" r:id="rId597"/>
          <a:extLst>
            <a:ext uri="{FF2B5EF4-FFF2-40B4-BE49-F238E27FC236}">
              <a16:creationId xmlns:a16="http://schemas.microsoft.com/office/drawing/2014/main" id="{8C2BB2FA-A603-4EBA-BCB6-F937FF779D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26531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1405</xdr:row>
      <xdr:rowOff>0</xdr:rowOff>
    </xdr:from>
    <xdr:to>
      <xdr:col>3</xdr:col>
      <xdr:colOff>171450</xdr:colOff>
      <xdr:row>1407</xdr:row>
      <xdr:rowOff>733425</xdr:rowOff>
    </xdr:to>
    <xdr:pic>
      <xdr:nvPicPr>
        <xdr:cNvPr id="333" name="img" descr="https://i.ytimg.com/vi/HABbAHdfdXk/hqdefault.jpg?sqp=-oaymwEXCPYBEIoBSFryq4qpAwkIARUAAIhCGAE=&amp;rs=AOn4CLDdLT6u6dz-EexmMW1NKybLllqK0g">
          <a:hlinkClick xmlns:r="http://schemas.openxmlformats.org/officeDocument/2006/relationships" r:id="rId599"/>
          <a:extLst>
            <a:ext uri="{FF2B5EF4-FFF2-40B4-BE49-F238E27FC236}">
              <a16:creationId xmlns:a16="http://schemas.microsoft.com/office/drawing/2014/main" id="{4052031A-2CD9-4B7E-854E-2E86E48916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28294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1409</xdr:row>
      <xdr:rowOff>0</xdr:rowOff>
    </xdr:from>
    <xdr:to>
      <xdr:col>3</xdr:col>
      <xdr:colOff>171450</xdr:colOff>
      <xdr:row>1411</xdr:row>
      <xdr:rowOff>733425</xdr:rowOff>
    </xdr:to>
    <xdr:pic>
      <xdr:nvPicPr>
        <xdr:cNvPr id="334" name="img" descr="https://i.ytimg.com/vi/mLpbkMG6VfU/hqdefault.jpg?sqp=-oaymwEXCPYBEIoBSFryq4qpAwkIARUAAIhCGAE=&amp;rs=AOn4CLDHHaAaPOHfCgRgpcK3QkE7MsUTOQ">
          <a:hlinkClick xmlns:r="http://schemas.openxmlformats.org/officeDocument/2006/relationships" r:id="rId601"/>
          <a:extLst>
            <a:ext uri="{FF2B5EF4-FFF2-40B4-BE49-F238E27FC236}">
              <a16:creationId xmlns:a16="http://schemas.microsoft.com/office/drawing/2014/main" id="{86EF69A3-6935-4458-A09B-0017D32A7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0246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1413</xdr:row>
      <xdr:rowOff>0</xdr:rowOff>
    </xdr:from>
    <xdr:to>
      <xdr:col>3</xdr:col>
      <xdr:colOff>171450</xdr:colOff>
      <xdr:row>1415</xdr:row>
      <xdr:rowOff>733425</xdr:rowOff>
    </xdr:to>
    <xdr:pic>
      <xdr:nvPicPr>
        <xdr:cNvPr id="335" name="img" descr="https://i.ytimg.com/vi/fTx9tOmU1sY/hqdefault.jpg?sqp=-oaymwEXCPYBEIoBSFryq4qpAwkIARUAAIhCGAE=&amp;rs=AOn4CLDq1Mjm6UZ3mCgX5Wk2pVeSVeEnqw">
          <a:hlinkClick xmlns:r="http://schemas.openxmlformats.org/officeDocument/2006/relationships" r:id="rId603"/>
          <a:extLst>
            <a:ext uri="{FF2B5EF4-FFF2-40B4-BE49-F238E27FC236}">
              <a16:creationId xmlns:a16="http://schemas.microsoft.com/office/drawing/2014/main" id="{A2D494C6-B57D-4384-BDEF-B9358CC2D7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467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1417</xdr:row>
      <xdr:rowOff>0</xdr:rowOff>
    </xdr:from>
    <xdr:to>
      <xdr:col>3</xdr:col>
      <xdr:colOff>171450</xdr:colOff>
      <xdr:row>1419</xdr:row>
      <xdr:rowOff>733425</xdr:rowOff>
    </xdr:to>
    <xdr:pic>
      <xdr:nvPicPr>
        <xdr:cNvPr id="336" name="img" descr="https://i.ytimg.com/vi/p_ETYBpqsro/hqdefault.jpg?sqp=-oaymwEXCPYBEIoBSFryq4qpAwkIARUAAIhCGAE=&amp;rs=AOn4CLCpGjahKmK8vifUgf8FpLmsyiV1WA">
          <a:hlinkClick xmlns:r="http://schemas.openxmlformats.org/officeDocument/2006/relationships" r:id="rId605"/>
          <a:extLst>
            <a:ext uri="{FF2B5EF4-FFF2-40B4-BE49-F238E27FC236}">
              <a16:creationId xmlns:a16="http://schemas.microsoft.com/office/drawing/2014/main" id="{3E290BA5-40DA-4E78-B946-74343E8D48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6247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1421</xdr:row>
      <xdr:rowOff>0</xdr:rowOff>
    </xdr:from>
    <xdr:to>
      <xdr:col>3</xdr:col>
      <xdr:colOff>171450</xdr:colOff>
      <xdr:row>1423</xdr:row>
      <xdr:rowOff>733425</xdr:rowOff>
    </xdr:to>
    <xdr:pic>
      <xdr:nvPicPr>
        <xdr:cNvPr id="337" name="img" descr="https://i.ytimg.com/vi/UCEGcm7G5dI/hqdefault.jpg?sqp=-oaymwEXCPYBEIoBSFryq4qpAwkIARUAAIhCGAE=&amp;rs=AOn4CLCJ1yeVM0RK_UXKU7E8urwCZmp_Bw">
          <a:hlinkClick xmlns:r="http://schemas.openxmlformats.org/officeDocument/2006/relationships" r:id="rId607"/>
          <a:extLst>
            <a:ext uri="{FF2B5EF4-FFF2-40B4-BE49-F238E27FC236}">
              <a16:creationId xmlns:a16="http://schemas.microsoft.com/office/drawing/2014/main" id="{93A01A8D-40E9-495A-A628-1C4DE80B1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8581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1425</xdr:row>
      <xdr:rowOff>0</xdr:rowOff>
    </xdr:from>
    <xdr:to>
      <xdr:col>3</xdr:col>
      <xdr:colOff>171450</xdr:colOff>
      <xdr:row>1427</xdr:row>
      <xdr:rowOff>733425</xdr:rowOff>
    </xdr:to>
    <xdr:pic>
      <xdr:nvPicPr>
        <xdr:cNvPr id="338" name="img" descr="https://i.ytimg.com/vi/VgjT6O-liMM/hqdefault.jpg?sqp=-oaymwEXCPYBEIoBSFryq4qpAwkIARUAAIhCGAE=&amp;rs=AOn4CLBrdmTrU0w-k2aAm_dJu_tk_iKXHQ">
          <a:hlinkClick xmlns:r="http://schemas.openxmlformats.org/officeDocument/2006/relationships" r:id="rId609"/>
          <a:extLst>
            <a:ext uri="{FF2B5EF4-FFF2-40B4-BE49-F238E27FC236}">
              <a16:creationId xmlns:a16="http://schemas.microsoft.com/office/drawing/2014/main" id="{269B8A12-A758-46E1-B932-D2704B53C1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072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1429</xdr:row>
      <xdr:rowOff>0</xdr:rowOff>
    </xdr:from>
    <xdr:to>
      <xdr:col>3</xdr:col>
      <xdr:colOff>171450</xdr:colOff>
      <xdr:row>1431</xdr:row>
      <xdr:rowOff>733425</xdr:rowOff>
    </xdr:to>
    <xdr:pic>
      <xdr:nvPicPr>
        <xdr:cNvPr id="339" name="img" descr="https://i.ytimg.com/vi/upj4j89yDAQ/hqdefault.jpg?sqp=-oaymwEXCPYBEIoBSFryq4qpAwkIARUAAIhCGAE=&amp;rs=AOn4CLBKChhtjwmvP3pha84SFDsyg4w0Yg">
          <a:hlinkClick xmlns:r="http://schemas.openxmlformats.org/officeDocument/2006/relationships" r:id="rId611"/>
          <a:extLst>
            <a:ext uri="{FF2B5EF4-FFF2-40B4-BE49-F238E27FC236}">
              <a16:creationId xmlns:a16="http://schemas.microsoft.com/office/drawing/2014/main" id="{C161745D-3438-4464-B18C-B1353E746D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2676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1433</xdr:row>
      <xdr:rowOff>0</xdr:rowOff>
    </xdr:from>
    <xdr:to>
      <xdr:col>3</xdr:col>
      <xdr:colOff>171450</xdr:colOff>
      <xdr:row>1435</xdr:row>
      <xdr:rowOff>733425</xdr:rowOff>
    </xdr:to>
    <xdr:pic>
      <xdr:nvPicPr>
        <xdr:cNvPr id="340" name="img" descr="https://i.ytimg.com/vi/dTguljqROBY/hqdefault.jpg?sqp=-oaymwEXCPYBEIoBSFryq4qpAwkIARUAAIhCGAE=&amp;rs=AOn4CLBK9PrJLlsxGpVQl9udZDIGO9x9wQ">
          <a:hlinkClick xmlns:r="http://schemas.openxmlformats.org/officeDocument/2006/relationships" r:id="rId613"/>
          <a:extLst>
            <a:ext uri="{FF2B5EF4-FFF2-40B4-BE49-F238E27FC236}">
              <a16:creationId xmlns:a16="http://schemas.microsoft.com/office/drawing/2014/main" id="{88D07500-D561-4FEC-B785-6BDA30BC05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5772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1438</xdr:row>
      <xdr:rowOff>0</xdr:rowOff>
    </xdr:from>
    <xdr:to>
      <xdr:col>3</xdr:col>
      <xdr:colOff>171450</xdr:colOff>
      <xdr:row>1440</xdr:row>
      <xdr:rowOff>733425</xdr:rowOff>
    </xdr:to>
    <xdr:pic>
      <xdr:nvPicPr>
        <xdr:cNvPr id="341" name="img" descr="https://i.ytimg.com/vi/Qunpw46qxxk/hqdefault.jpg?sqp=-oaymwEXCPYBEIoBSFryq4qpAwkIARUAAIhCGAE=&amp;rs=AOn4CLAvGR8fqrMHZU_L4wFjCSZMtvlqjg">
          <a:hlinkClick xmlns:r="http://schemas.openxmlformats.org/officeDocument/2006/relationships" r:id="rId615"/>
          <a:extLst>
            <a:ext uri="{FF2B5EF4-FFF2-40B4-BE49-F238E27FC236}">
              <a16:creationId xmlns:a16="http://schemas.microsoft.com/office/drawing/2014/main" id="{AF0D9C1D-2EDC-43BE-8B11-E3DAC7D72C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829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1442</xdr:row>
      <xdr:rowOff>0</xdr:rowOff>
    </xdr:from>
    <xdr:to>
      <xdr:col>3</xdr:col>
      <xdr:colOff>171450</xdr:colOff>
      <xdr:row>1444</xdr:row>
      <xdr:rowOff>733425</xdr:rowOff>
    </xdr:to>
    <xdr:pic>
      <xdr:nvPicPr>
        <xdr:cNvPr id="342" name="img" descr="https://i.ytimg.com/vi/He8SX-BzcIY/hqdefault.jpg?sqp=-oaymwEXCPYBEIoBSFryq4qpAwkIARUAAIhCGAE=&amp;rs=AOn4CLBldAMSHWpVAubKk8inYozllmi8zg">
          <a:hlinkClick xmlns:r="http://schemas.openxmlformats.org/officeDocument/2006/relationships" r:id="rId617"/>
          <a:extLst>
            <a:ext uri="{FF2B5EF4-FFF2-40B4-BE49-F238E27FC236}">
              <a16:creationId xmlns:a16="http://schemas.microsoft.com/office/drawing/2014/main" id="{544C709E-CF89-4E0C-BD8A-8A7EB2D767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2535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1447</xdr:row>
      <xdr:rowOff>0</xdr:rowOff>
    </xdr:from>
    <xdr:to>
      <xdr:col>3</xdr:col>
      <xdr:colOff>171450</xdr:colOff>
      <xdr:row>1449</xdr:row>
      <xdr:rowOff>733425</xdr:rowOff>
    </xdr:to>
    <xdr:pic>
      <xdr:nvPicPr>
        <xdr:cNvPr id="343" name="img" descr="https://i.ytimg.com/vi/ueIbAYJWNr8/hqdefault.jpg?sqp=-oaymwEXCPYBEIoBSFryq4qpAwkIARUAAIhCGAE=&amp;rs=AOn4CLDmJF7WYUyOE_M3cc9PPDT6W0__2A">
          <a:hlinkClick xmlns:r="http://schemas.openxmlformats.org/officeDocument/2006/relationships" r:id="rId619"/>
          <a:extLst>
            <a:ext uri="{FF2B5EF4-FFF2-40B4-BE49-F238E27FC236}">
              <a16:creationId xmlns:a16="http://schemas.microsoft.com/office/drawing/2014/main" id="{070830C6-9B0A-453F-9B5C-F609F33F4C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429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1452</xdr:row>
      <xdr:rowOff>0</xdr:rowOff>
    </xdr:from>
    <xdr:to>
      <xdr:col>3</xdr:col>
      <xdr:colOff>171450</xdr:colOff>
      <xdr:row>1454</xdr:row>
      <xdr:rowOff>733425</xdr:rowOff>
    </xdr:to>
    <xdr:pic>
      <xdr:nvPicPr>
        <xdr:cNvPr id="344" name="img" descr="https://i.ytimg.com/vi/tRyYCm8Rm2w/hqdefault.jpg?sqp=-oaymwEXCPYBEIoBSFryq4qpAwkIARUAAIhCGAE=&amp;rs=AOn4CLBnjXaJo1HDhvsyDI8NjES2tXIqLw">
          <a:hlinkClick xmlns:r="http://schemas.openxmlformats.org/officeDocument/2006/relationships" r:id="rId621"/>
          <a:extLst>
            <a:ext uri="{FF2B5EF4-FFF2-40B4-BE49-F238E27FC236}">
              <a16:creationId xmlns:a16="http://schemas.microsoft.com/office/drawing/2014/main" id="{A4552028-5E32-430C-96D0-7B1C30B07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7011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1456</xdr:row>
      <xdr:rowOff>0</xdr:rowOff>
    </xdr:from>
    <xdr:to>
      <xdr:col>3</xdr:col>
      <xdr:colOff>171450</xdr:colOff>
      <xdr:row>1458</xdr:row>
      <xdr:rowOff>733425</xdr:rowOff>
    </xdr:to>
    <xdr:pic>
      <xdr:nvPicPr>
        <xdr:cNvPr id="345" name="img" descr="https://i.ytimg.com/vi/UGroxC5xJaA/hqdefault.jpg?sqp=-oaymwEXCPYBEIoBSFryq4qpAwkIARUAAIhCGAE=&amp;rs=AOn4CLBsGsUATVU8fVzBuGmV4J_gXUXzGQ">
          <a:hlinkClick xmlns:r="http://schemas.openxmlformats.org/officeDocument/2006/relationships" r:id="rId623"/>
          <a:extLst>
            <a:ext uri="{FF2B5EF4-FFF2-40B4-BE49-F238E27FC236}">
              <a16:creationId xmlns:a16="http://schemas.microsoft.com/office/drawing/2014/main" id="{1102DE6E-DED7-48C8-AE6F-D1D636FCDB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5934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1461</xdr:row>
      <xdr:rowOff>0</xdr:rowOff>
    </xdr:from>
    <xdr:to>
      <xdr:col>3</xdr:col>
      <xdr:colOff>171450</xdr:colOff>
      <xdr:row>1463</xdr:row>
      <xdr:rowOff>733425</xdr:rowOff>
    </xdr:to>
    <xdr:pic>
      <xdr:nvPicPr>
        <xdr:cNvPr id="346" name="img" descr="https://i.ytimg.com/vi/FoRUByMrf1g/hqdefault.jpg?sqp=-oaymwEXCPYBEIoBSFryq4qpAwkIARUAAIhCGAE=&amp;rs=AOn4CLA7e83QWHSPHR_ahO4JE_LJ2Lw9EA">
          <a:hlinkClick xmlns:r="http://schemas.openxmlformats.org/officeDocument/2006/relationships" r:id="rId625"/>
          <a:extLst>
            <a:ext uri="{FF2B5EF4-FFF2-40B4-BE49-F238E27FC236}">
              <a16:creationId xmlns:a16="http://schemas.microsoft.com/office/drawing/2014/main" id="{69B8455B-3BF1-45A5-BA1E-30E82A636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358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1465</xdr:row>
      <xdr:rowOff>0</xdr:rowOff>
    </xdr:from>
    <xdr:to>
      <xdr:col>3</xdr:col>
      <xdr:colOff>171450</xdr:colOff>
      <xdr:row>1467</xdr:row>
      <xdr:rowOff>733425</xdr:rowOff>
    </xdr:to>
    <xdr:pic>
      <xdr:nvPicPr>
        <xdr:cNvPr id="347" name="img" descr="https://i.ytimg.com/vi/_zjxi7HxmZ8/hqdefault.jpg?sqp=-oaymwEXCPYBEIoBSFryq4qpAwkIARUAAIhCGAE=&amp;rs=AOn4CLCmIFfHyglkbN3urv2xlGwreoQ11g">
          <a:hlinkClick xmlns:r="http://schemas.openxmlformats.org/officeDocument/2006/relationships" r:id="rId627"/>
          <a:extLst>
            <a:ext uri="{FF2B5EF4-FFF2-40B4-BE49-F238E27FC236}">
              <a16:creationId xmlns:a16="http://schemas.microsoft.com/office/drawing/2014/main" id="{1EB3E432-6A9B-400E-9267-71A16D6F8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6108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1469</xdr:row>
      <xdr:rowOff>0</xdr:rowOff>
    </xdr:from>
    <xdr:to>
      <xdr:col>3</xdr:col>
      <xdr:colOff>171450</xdr:colOff>
      <xdr:row>1471</xdr:row>
      <xdr:rowOff>733425</xdr:rowOff>
    </xdr:to>
    <xdr:pic>
      <xdr:nvPicPr>
        <xdr:cNvPr id="348" name="img" descr="https://i.ytimg.com/vi/QEkHcPt-Vpw/hqdefault.jpg?sqp=-oaymwEXCPYBEIoBSFryq4qpAwkIARUAAIhCGAE=&amp;rs=AOn4CLCPTVPRe9ZK29hlRKj5F6jqAHEOcw">
          <a:hlinkClick xmlns:r="http://schemas.openxmlformats.org/officeDocument/2006/relationships" r:id="rId629"/>
          <a:extLst>
            <a:ext uri="{FF2B5EF4-FFF2-40B4-BE49-F238E27FC236}">
              <a16:creationId xmlns:a16="http://schemas.microsoft.com/office/drawing/2014/main" id="{82C03B04-69C1-401D-AE24-787688669D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8632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1474</xdr:row>
      <xdr:rowOff>0</xdr:rowOff>
    </xdr:from>
    <xdr:to>
      <xdr:col>3</xdr:col>
      <xdr:colOff>171450</xdr:colOff>
      <xdr:row>1476</xdr:row>
      <xdr:rowOff>733425</xdr:rowOff>
    </xdr:to>
    <xdr:pic>
      <xdr:nvPicPr>
        <xdr:cNvPr id="349" name="img" descr="https://i.ytimg.com/vi/iNJg19oUsp8/hqdefault.jpg?sqp=-oaymwEXCPYBEIoBSFryq4qpAwkIARUAAIhCGAE=&amp;rs=AOn4CLCBeOsjDslnWVqzi98urafTcUxjiQ">
          <a:hlinkClick xmlns:r="http://schemas.openxmlformats.org/officeDocument/2006/relationships" r:id="rId631"/>
          <a:extLst>
            <a:ext uri="{FF2B5EF4-FFF2-40B4-BE49-F238E27FC236}">
              <a16:creationId xmlns:a16="http://schemas.microsoft.com/office/drawing/2014/main" id="{0CBF8C6E-8269-402B-865F-6FEEA69B9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077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1479</xdr:row>
      <xdr:rowOff>0</xdr:rowOff>
    </xdr:from>
    <xdr:to>
      <xdr:col>3</xdr:col>
      <xdr:colOff>171450</xdr:colOff>
      <xdr:row>1481</xdr:row>
      <xdr:rowOff>733425</xdr:rowOff>
    </xdr:to>
    <xdr:pic>
      <xdr:nvPicPr>
        <xdr:cNvPr id="350" name="img" descr="https://i.ytimg.com/vi/2UHwPxgmfg8/hqdefault.jpg?sqp=-oaymwEXCPYBEIoBSFryq4qpAwkIARUAAIhCGAE=&amp;rs=AOn4CLDQJN7b1iYklJYKzhGN-eE2p-O3Lw">
          <a:hlinkClick xmlns:r="http://schemas.openxmlformats.org/officeDocument/2006/relationships" r:id="rId633"/>
          <a:extLst>
            <a:ext uri="{FF2B5EF4-FFF2-40B4-BE49-F238E27FC236}">
              <a16:creationId xmlns:a16="http://schemas.microsoft.com/office/drawing/2014/main" id="{1D87C960-55C2-4450-9AF0-3B532145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3680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1484</xdr:row>
      <xdr:rowOff>0</xdr:rowOff>
    </xdr:from>
    <xdr:to>
      <xdr:col>3</xdr:col>
      <xdr:colOff>171450</xdr:colOff>
      <xdr:row>1486</xdr:row>
      <xdr:rowOff>733425</xdr:rowOff>
    </xdr:to>
    <xdr:pic>
      <xdr:nvPicPr>
        <xdr:cNvPr id="351" name="img" descr="https://i.ytimg.com/vi/e2UN3d60IQM/hqdefault.jpg?sqp=-oaymwEXCPYBEIoBSFryq4qpAwkIARUAAIhCGAE=&amp;rs=AOn4CLD_BLd9OSxl_pZxV7jLXCxYJgeT1A">
          <a:hlinkClick xmlns:r="http://schemas.openxmlformats.org/officeDocument/2006/relationships" r:id="rId635"/>
          <a:extLst>
            <a:ext uri="{FF2B5EF4-FFF2-40B4-BE49-F238E27FC236}">
              <a16:creationId xmlns:a16="http://schemas.microsoft.com/office/drawing/2014/main" id="{413A2680-5373-4FFC-B12D-FD0D18E61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6014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1489</xdr:row>
      <xdr:rowOff>0</xdr:rowOff>
    </xdr:from>
    <xdr:to>
      <xdr:col>3</xdr:col>
      <xdr:colOff>171450</xdr:colOff>
      <xdr:row>1491</xdr:row>
      <xdr:rowOff>733425</xdr:rowOff>
    </xdr:to>
    <xdr:pic>
      <xdr:nvPicPr>
        <xdr:cNvPr id="352" name="img" descr="https://i.ytimg.com/vi/3srSwuG9kVw/hqdefault.jpg?sqp=-oaymwEXCPYBEIoBSFryq4qpAwkIARUAAIhCGAE=&amp;rs=AOn4CLD1z6F9eXEa8_xk2A2wk1dyjdb0kQ">
          <a:hlinkClick xmlns:r="http://schemas.openxmlformats.org/officeDocument/2006/relationships" r:id="rId637"/>
          <a:extLst>
            <a:ext uri="{FF2B5EF4-FFF2-40B4-BE49-F238E27FC236}">
              <a16:creationId xmlns:a16="http://schemas.microsoft.com/office/drawing/2014/main" id="{B0A7C123-AB3F-4E7E-8208-252ED56EB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7776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1493</xdr:row>
      <xdr:rowOff>0</xdr:rowOff>
    </xdr:from>
    <xdr:to>
      <xdr:col>3</xdr:col>
      <xdr:colOff>171450</xdr:colOff>
      <xdr:row>1495</xdr:row>
      <xdr:rowOff>733425</xdr:rowOff>
    </xdr:to>
    <xdr:pic>
      <xdr:nvPicPr>
        <xdr:cNvPr id="353" name="img" descr="https://i.ytimg.com/vi/Nkh5y4R_RD0/hqdefault.jpg?sqp=-oaymwEXCPYBEIoBSFryq4qpAwkIARUAAIhCGAE=&amp;rs=AOn4CLDjcslq-WNsZ1jS4hAHmHKDetdyyA">
          <a:hlinkClick xmlns:r="http://schemas.openxmlformats.org/officeDocument/2006/relationships" r:id="rId639"/>
          <a:extLst>
            <a:ext uri="{FF2B5EF4-FFF2-40B4-BE49-F238E27FC236}">
              <a16:creationId xmlns:a16="http://schemas.microsoft.com/office/drawing/2014/main" id="{0C28CE4A-73AF-4CEE-9291-63B7922D5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087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1498</xdr:row>
      <xdr:rowOff>0</xdr:rowOff>
    </xdr:from>
    <xdr:to>
      <xdr:col>3</xdr:col>
      <xdr:colOff>171450</xdr:colOff>
      <xdr:row>1500</xdr:row>
      <xdr:rowOff>733425</xdr:rowOff>
    </xdr:to>
    <xdr:pic>
      <xdr:nvPicPr>
        <xdr:cNvPr id="354" name="img" descr="https://i.ytimg.com/vi/NUwbKD5VN0Q/hqdefault.jpg?sqp=-oaymwEXCPYBEIoBSFryq4qpAwkIARUAAIhCGAE=&amp;rs=AOn4CLAMmVWR_FpVKL8bS8K0BhKlmQZgsw">
          <a:hlinkClick xmlns:r="http://schemas.openxmlformats.org/officeDocument/2006/relationships" r:id="rId641"/>
          <a:extLst>
            <a:ext uri="{FF2B5EF4-FFF2-40B4-BE49-F238E27FC236}">
              <a16:creationId xmlns:a16="http://schemas.microsoft.com/office/drawing/2014/main" id="{D550A1E5-D380-4197-B30D-961A564422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453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1502</xdr:row>
      <xdr:rowOff>0</xdr:rowOff>
    </xdr:from>
    <xdr:to>
      <xdr:col>3</xdr:col>
      <xdr:colOff>171450</xdr:colOff>
      <xdr:row>1504</xdr:row>
      <xdr:rowOff>733425</xdr:rowOff>
    </xdr:to>
    <xdr:pic>
      <xdr:nvPicPr>
        <xdr:cNvPr id="355" name="img" descr="https://i.ytimg.com/vi/EE5jNut1czc/hqdefault.jpg?sqp=-oaymwEXCPYBEIoBSFryq4qpAwkIARUAAIhCGAE=&amp;rs=AOn4CLAE_64FKBrTFomKgB5DoFAG8KQidQ">
          <a:hlinkClick xmlns:r="http://schemas.openxmlformats.org/officeDocument/2006/relationships" r:id="rId643"/>
          <a:extLst>
            <a:ext uri="{FF2B5EF4-FFF2-40B4-BE49-F238E27FC236}">
              <a16:creationId xmlns:a16="http://schemas.microsoft.com/office/drawing/2014/main" id="{9FD07D91-2093-41E0-AC43-F245303EBA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7253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1507</xdr:row>
      <xdr:rowOff>0</xdr:rowOff>
    </xdr:from>
    <xdr:to>
      <xdr:col>3</xdr:col>
      <xdr:colOff>171450</xdr:colOff>
      <xdr:row>1509</xdr:row>
      <xdr:rowOff>733425</xdr:rowOff>
    </xdr:to>
    <xdr:pic>
      <xdr:nvPicPr>
        <xdr:cNvPr id="356" name="img" descr="https://i.ytimg.com/vi/NxqRLjWscik/hqdefault.jpg?sqp=-oaymwEXCPYBEIoBSFryq4qpAwkIARUAAIhCGAE=&amp;rs=AOn4CLBHIoa88C5GXuF42nSSBhPctSVWYg">
          <a:hlinkClick xmlns:r="http://schemas.openxmlformats.org/officeDocument/2006/relationships" r:id="rId645"/>
          <a:extLst>
            <a:ext uri="{FF2B5EF4-FFF2-40B4-BE49-F238E27FC236}">
              <a16:creationId xmlns:a16="http://schemas.microsoft.com/office/drawing/2014/main" id="{3A58011A-16E9-4F09-9733-01153C5D9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9777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1512</xdr:row>
      <xdr:rowOff>0</xdr:rowOff>
    </xdr:from>
    <xdr:to>
      <xdr:col>3</xdr:col>
      <xdr:colOff>171450</xdr:colOff>
      <xdr:row>1514</xdr:row>
      <xdr:rowOff>733425</xdr:rowOff>
    </xdr:to>
    <xdr:pic>
      <xdr:nvPicPr>
        <xdr:cNvPr id="357" name="img" descr="https://i.ytimg.com/vi/o4k4gVNb96k/hqdefault.jpg?sqp=-oaymwEXCPYBEIoBSFryq4qpAwkIARUAAIhCGAE=&amp;rs=AOn4CLDPZB19Rna7KhUUFmc03NoCxyRxNw">
          <a:hlinkClick xmlns:r="http://schemas.openxmlformats.org/officeDocument/2006/relationships" r:id="rId647"/>
          <a:extLst>
            <a:ext uri="{FF2B5EF4-FFF2-40B4-BE49-F238E27FC236}">
              <a16:creationId xmlns:a16="http://schemas.microsoft.com/office/drawing/2014/main" id="{102ABB9B-6F32-4E94-BFB3-939527F5CE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92492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1517</xdr:row>
      <xdr:rowOff>0</xdr:rowOff>
    </xdr:from>
    <xdr:to>
      <xdr:col>3</xdr:col>
      <xdr:colOff>171450</xdr:colOff>
      <xdr:row>1519</xdr:row>
      <xdr:rowOff>733425</xdr:rowOff>
    </xdr:to>
    <xdr:pic>
      <xdr:nvPicPr>
        <xdr:cNvPr id="358" name="img" descr="https://i.ytimg.com/vi/E60iQmIq72E/hqdefault.jpg?sqp=-oaymwEXCPYBEIoBSFryq4qpAwkIARUAAIhCGAE=&amp;rs=AOn4CLB5a8Cx5lAZkRKRJCln3EGL0lZt6w">
          <a:hlinkClick xmlns:r="http://schemas.openxmlformats.org/officeDocument/2006/relationships" r:id="rId649"/>
          <a:extLst>
            <a:ext uri="{FF2B5EF4-FFF2-40B4-BE49-F238E27FC236}">
              <a16:creationId xmlns:a16="http://schemas.microsoft.com/office/drawing/2014/main" id="{0A4E0827-DF7C-4704-8B1C-3B653F8363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95016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1521</xdr:row>
      <xdr:rowOff>0</xdr:rowOff>
    </xdr:from>
    <xdr:to>
      <xdr:col>3</xdr:col>
      <xdr:colOff>171450</xdr:colOff>
      <xdr:row>1524</xdr:row>
      <xdr:rowOff>161925</xdr:rowOff>
    </xdr:to>
    <xdr:pic>
      <xdr:nvPicPr>
        <xdr:cNvPr id="359" name="img" descr="https://i.ytimg.com/vi/TJBRJt1K4OM/hqdefault.jpg?sqp=-oaymwEXCPYBEIoBSFryq4qpAwkIARUAAIhCGAE=&amp;rs=AOn4CLDo7WWGPCUEVHnYBscnABWHL3Zu4g">
          <a:hlinkClick xmlns:r="http://schemas.openxmlformats.org/officeDocument/2006/relationships" r:id="rId651"/>
          <a:extLst>
            <a:ext uri="{FF2B5EF4-FFF2-40B4-BE49-F238E27FC236}">
              <a16:creationId xmlns:a16="http://schemas.microsoft.com/office/drawing/2014/main" id="{1CEA58E4-341D-4372-BAC9-E01E01916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96778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1525</xdr:row>
      <xdr:rowOff>0</xdr:rowOff>
    </xdr:from>
    <xdr:to>
      <xdr:col>3</xdr:col>
      <xdr:colOff>171450</xdr:colOff>
      <xdr:row>1527</xdr:row>
      <xdr:rowOff>733425</xdr:rowOff>
    </xdr:to>
    <xdr:pic>
      <xdr:nvPicPr>
        <xdr:cNvPr id="360" name="img" descr="https://i.ytimg.com/vi/-ZM1xNdzb54/hqdefault.jpg?sqp=-oaymwEXCPYBEIoBSFryq4qpAwkIARUAAIhCGAE=&amp;rs=AOn4CLCNaxYu8WdQxpzDunnL7eBnEJ_vug">
          <a:hlinkClick xmlns:r="http://schemas.openxmlformats.org/officeDocument/2006/relationships" r:id="rId653"/>
          <a:extLst>
            <a:ext uri="{FF2B5EF4-FFF2-40B4-BE49-F238E27FC236}">
              <a16:creationId xmlns:a16="http://schemas.microsoft.com/office/drawing/2014/main" id="{FA9D9F66-5B89-4416-8637-37D1C9C76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9815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1529</xdr:row>
      <xdr:rowOff>0</xdr:rowOff>
    </xdr:from>
    <xdr:to>
      <xdr:col>3</xdr:col>
      <xdr:colOff>171450</xdr:colOff>
      <xdr:row>1531</xdr:row>
      <xdr:rowOff>733425</xdr:rowOff>
    </xdr:to>
    <xdr:pic>
      <xdr:nvPicPr>
        <xdr:cNvPr id="361" name="img" descr="https://i.ytimg.com/vi/WAQSeWaStm8/hqdefault.jpg?sqp=-oaymwEXCPYBEIoBSFryq4qpAwkIARUAAIhCGAE=&amp;rs=AOn4CLCs5rWRxEHlLs1JHfWLbCI8iFPpww">
          <a:hlinkClick xmlns:r="http://schemas.openxmlformats.org/officeDocument/2006/relationships" r:id="rId655"/>
          <a:extLst>
            <a:ext uri="{FF2B5EF4-FFF2-40B4-BE49-F238E27FC236}">
              <a16:creationId xmlns:a16="http://schemas.microsoft.com/office/drawing/2014/main" id="{82B39C17-3376-468D-B322-584D8F1E55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1065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1533</xdr:row>
      <xdr:rowOff>0</xdr:rowOff>
    </xdr:from>
    <xdr:to>
      <xdr:col>3</xdr:col>
      <xdr:colOff>171450</xdr:colOff>
      <xdr:row>1535</xdr:row>
      <xdr:rowOff>733425</xdr:rowOff>
    </xdr:to>
    <xdr:pic>
      <xdr:nvPicPr>
        <xdr:cNvPr id="362" name="img" descr="https://i.ytimg.com/vi/jQIb5YOkG60/hqdefault.jpg?sqp=-oaymwEXCPYBEIoBSFryq4qpAwkIARUAAIhCGAE=&amp;rs=AOn4CLDU5ck-eT1QJkHwk88fR6dvLrfNyQ">
          <a:hlinkClick xmlns:r="http://schemas.openxmlformats.org/officeDocument/2006/relationships" r:id="rId657"/>
          <a:extLst>
            <a:ext uri="{FF2B5EF4-FFF2-40B4-BE49-F238E27FC236}">
              <a16:creationId xmlns:a16="http://schemas.microsoft.com/office/drawing/2014/main" id="{91B7AC68-D345-4349-A27F-8D7F2C15C8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3398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1537</xdr:row>
      <xdr:rowOff>0</xdr:rowOff>
    </xdr:from>
    <xdr:to>
      <xdr:col>3</xdr:col>
      <xdr:colOff>171450</xdr:colOff>
      <xdr:row>1539</xdr:row>
      <xdr:rowOff>733425</xdr:rowOff>
    </xdr:to>
    <xdr:pic>
      <xdr:nvPicPr>
        <xdr:cNvPr id="363" name="img" descr="https://i.ytimg.com/vi/dwcmN-Uax7k/hqdefault.jpg?sqp=-oaymwEXCPYBEIoBSFryq4qpAwkIARUAAIhCGAE=&amp;rs=AOn4CLAngdIavTJBiRZvpManF6EW4DjrMg">
          <a:hlinkClick xmlns:r="http://schemas.openxmlformats.org/officeDocument/2006/relationships" r:id="rId659"/>
          <a:extLst>
            <a:ext uri="{FF2B5EF4-FFF2-40B4-BE49-F238E27FC236}">
              <a16:creationId xmlns:a16="http://schemas.microsoft.com/office/drawing/2014/main" id="{81F4B5FD-74AA-4F57-8285-1B5AE1C8E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611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1541</xdr:row>
      <xdr:rowOff>0</xdr:rowOff>
    </xdr:from>
    <xdr:to>
      <xdr:col>3</xdr:col>
      <xdr:colOff>171450</xdr:colOff>
      <xdr:row>1544</xdr:row>
      <xdr:rowOff>352425</xdr:rowOff>
    </xdr:to>
    <xdr:pic>
      <xdr:nvPicPr>
        <xdr:cNvPr id="364" name="img" descr="https://i.ytimg.com/vi/A8HRUwihTg0/hqdefault.jpg?sqp=-oaymwEXCPYBEIoBSFryq4qpAwkIARUAAIhCGAE=&amp;rs=AOn4CLCk9uxoCjauewANgjgkQPlAJqheTA">
          <a:hlinkClick xmlns:r="http://schemas.openxmlformats.org/officeDocument/2006/relationships" r:id="rId661"/>
          <a:extLst>
            <a:ext uri="{FF2B5EF4-FFF2-40B4-BE49-F238E27FC236}">
              <a16:creationId xmlns:a16="http://schemas.microsoft.com/office/drawing/2014/main" id="{943A8328-C002-463A-B9E8-ABCA3F295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8065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1545</xdr:row>
      <xdr:rowOff>0</xdr:rowOff>
    </xdr:from>
    <xdr:to>
      <xdr:col>3</xdr:col>
      <xdr:colOff>171450</xdr:colOff>
      <xdr:row>1547</xdr:row>
      <xdr:rowOff>733425</xdr:rowOff>
    </xdr:to>
    <xdr:pic>
      <xdr:nvPicPr>
        <xdr:cNvPr id="365" name="img" descr="https://i.ytimg.com/vi/iipwjxKtRqs/hqdefault.jpg?sqp=-oaymwEXCPYBEIoBSFryq4qpAwkIARUAAIhCGAE=&amp;rs=AOn4CLBGXcPgwO5YKVaAoc-1ZF2SR3QMBA">
          <a:hlinkClick xmlns:r="http://schemas.openxmlformats.org/officeDocument/2006/relationships" r:id="rId663"/>
          <a:extLst>
            <a:ext uri="{FF2B5EF4-FFF2-40B4-BE49-F238E27FC236}">
              <a16:creationId xmlns:a16="http://schemas.microsoft.com/office/drawing/2014/main" id="{352CC8BB-48B0-4982-BD35-60AF177A22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925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1550</xdr:row>
      <xdr:rowOff>0</xdr:rowOff>
    </xdr:from>
    <xdr:to>
      <xdr:col>3</xdr:col>
      <xdr:colOff>171450</xdr:colOff>
      <xdr:row>1552</xdr:row>
      <xdr:rowOff>733425</xdr:rowOff>
    </xdr:to>
    <xdr:pic>
      <xdr:nvPicPr>
        <xdr:cNvPr id="366" name="img" descr="https://i.ytimg.com/vi/Cj2vBG5vXU0/hqdefault.jpg?sqp=-oaymwEXCPYBEIoBSFryq4qpAwkIARUAAIhCGAE=&amp;rs=AOn4CLBZmugJSEkK0TckOhMaCzXx39OUsw">
          <a:hlinkClick xmlns:r="http://schemas.openxmlformats.org/officeDocument/2006/relationships" r:id="rId665"/>
          <a:extLst>
            <a:ext uri="{FF2B5EF4-FFF2-40B4-BE49-F238E27FC236}">
              <a16:creationId xmlns:a16="http://schemas.microsoft.com/office/drawing/2014/main" id="{14562426-57EB-4387-B15D-311358A6C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1590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1554</xdr:row>
      <xdr:rowOff>0</xdr:rowOff>
    </xdr:from>
    <xdr:to>
      <xdr:col>3</xdr:col>
      <xdr:colOff>171450</xdr:colOff>
      <xdr:row>1556</xdr:row>
      <xdr:rowOff>733425</xdr:rowOff>
    </xdr:to>
    <xdr:pic>
      <xdr:nvPicPr>
        <xdr:cNvPr id="367" name="img" descr="https://i.ytimg.com/vi/-wj8gyaxkOM/hqdefault.jpg?sqp=-oaymwEXCPYBEIoBSFryq4qpAwkIARUAAIhCGAE=&amp;rs=AOn4CLDGRuY4dZ0AzOjGRKykSt146EL-BQ">
          <a:hlinkClick xmlns:r="http://schemas.openxmlformats.org/officeDocument/2006/relationships" r:id="rId667"/>
          <a:extLst>
            <a:ext uri="{FF2B5EF4-FFF2-40B4-BE49-F238E27FC236}">
              <a16:creationId xmlns:a16="http://schemas.microsoft.com/office/drawing/2014/main" id="{76148EE6-CE7F-4070-8EB5-00005A5BF6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354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1558</xdr:row>
      <xdr:rowOff>0</xdr:rowOff>
    </xdr:from>
    <xdr:to>
      <xdr:col>3</xdr:col>
      <xdr:colOff>171450</xdr:colOff>
      <xdr:row>1560</xdr:row>
      <xdr:rowOff>733425</xdr:rowOff>
    </xdr:to>
    <xdr:pic>
      <xdr:nvPicPr>
        <xdr:cNvPr id="368" name="img" descr="https://i.ytimg.com/vi/VpJVKQS6sps/hqdefault.jpg?sqp=-oaymwEXCPYBEIoBSFryq4qpAwkIARUAAIhCGAE=&amp;rs=AOn4CLALbaTHzlfSpbNSyggeVyph4JuIQw">
          <a:hlinkClick xmlns:r="http://schemas.openxmlformats.org/officeDocument/2006/relationships" r:id="rId669"/>
          <a:extLst>
            <a:ext uri="{FF2B5EF4-FFF2-40B4-BE49-F238E27FC236}">
              <a16:creationId xmlns:a16="http://schemas.microsoft.com/office/drawing/2014/main" id="{D356E546-8567-44C7-9274-4C0484C82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6066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1562</xdr:row>
      <xdr:rowOff>0</xdr:rowOff>
    </xdr:from>
    <xdr:to>
      <xdr:col>3</xdr:col>
      <xdr:colOff>171450</xdr:colOff>
      <xdr:row>1564</xdr:row>
      <xdr:rowOff>733425</xdr:rowOff>
    </xdr:to>
    <xdr:pic>
      <xdr:nvPicPr>
        <xdr:cNvPr id="369" name="img" descr="https://i.ytimg.com/vi/u-xx8QpSGLA/hqdefault.jpg?sqp=-oaymwEXCPYBEIoBSFryq4qpAwkIARUAAIhCGAE=&amp;rs=AOn4CLA2JdUSZjtBjImv2dIevDYqmep90w">
          <a:hlinkClick xmlns:r="http://schemas.openxmlformats.org/officeDocument/2006/relationships" r:id="rId671"/>
          <a:extLst>
            <a:ext uri="{FF2B5EF4-FFF2-40B4-BE49-F238E27FC236}">
              <a16:creationId xmlns:a16="http://schemas.microsoft.com/office/drawing/2014/main" id="{9FE172B9-3F78-424A-BCC1-D2BF446F7F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8210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1566</xdr:row>
      <xdr:rowOff>0</xdr:rowOff>
    </xdr:from>
    <xdr:to>
      <xdr:col>3</xdr:col>
      <xdr:colOff>171450</xdr:colOff>
      <xdr:row>1568</xdr:row>
      <xdr:rowOff>733425</xdr:rowOff>
    </xdr:to>
    <xdr:pic>
      <xdr:nvPicPr>
        <xdr:cNvPr id="370" name="img" descr="https://i.ytimg.com/vi/LH5E6oo5wg0/hqdefault.jpg?sqp=-oaymwEXCPYBEIoBSFryq4qpAwkIARUAAIhCGAE=&amp;rs=AOn4CLAvul1bwGHMuUc9r47JYGOTAxi0tA">
          <a:hlinkClick xmlns:r="http://schemas.openxmlformats.org/officeDocument/2006/relationships" r:id="rId673"/>
          <a:extLst>
            <a:ext uri="{FF2B5EF4-FFF2-40B4-BE49-F238E27FC236}">
              <a16:creationId xmlns:a16="http://schemas.microsoft.com/office/drawing/2014/main" id="{764C141C-7275-448E-8758-5986452CC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2130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1570</xdr:row>
      <xdr:rowOff>0</xdr:rowOff>
    </xdr:from>
    <xdr:to>
      <xdr:col>3</xdr:col>
      <xdr:colOff>171450</xdr:colOff>
      <xdr:row>1572</xdr:row>
      <xdr:rowOff>733425</xdr:rowOff>
    </xdr:to>
    <xdr:pic>
      <xdr:nvPicPr>
        <xdr:cNvPr id="371" name="img" descr="https://i.ytimg.com/vi/JQTctGQOhsg/hqdefault.jpg?sqp=-oaymwEXCPYBEIoBSFryq4qpAwkIARUAAIhCGAE=&amp;rs=AOn4CLAWZIA3aBi4UnF2SviD1RZzsFzChQ">
          <a:hlinkClick xmlns:r="http://schemas.openxmlformats.org/officeDocument/2006/relationships" r:id="rId675"/>
          <a:extLst>
            <a:ext uri="{FF2B5EF4-FFF2-40B4-BE49-F238E27FC236}">
              <a16:creationId xmlns:a16="http://schemas.microsoft.com/office/drawing/2014/main" id="{5BE7851C-82DE-4CAA-BF01-E00F9AA026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23258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1574</xdr:row>
      <xdr:rowOff>0</xdr:rowOff>
    </xdr:from>
    <xdr:to>
      <xdr:col>3</xdr:col>
      <xdr:colOff>171450</xdr:colOff>
      <xdr:row>1576</xdr:row>
      <xdr:rowOff>733425</xdr:rowOff>
    </xdr:to>
    <xdr:pic>
      <xdr:nvPicPr>
        <xdr:cNvPr id="372" name="img" descr="https://i.ytimg.com/vi/Gr4-UVzbbzw/hqdefault.jpg?sqp=-oaymwEXCPYBEIoBSFryq4qpAwkIARUAAIhCGAE=&amp;rs=AOn4CLCH3z4v-oiFhPrb8gktpRRdzIbhNA">
          <a:hlinkClick xmlns:r="http://schemas.openxmlformats.org/officeDocument/2006/relationships" r:id="rId677"/>
          <a:extLst>
            <a:ext uri="{FF2B5EF4-FFF2-40B4-BE49-F238E27FC236}">
              <a16:creationId xmlns:a16="http://schemas.microsoft.com/office/drawing/2014/main" id="{3366DB10-A87F-4E07-8542-AC906BA313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26544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1579</xdr:row>
      <xdr:rowOff>0</xdr:rowOff>
    </xdr:from>
    <xdr:to>
      <xdr:col>3</xdr:col>
      <xdr:colOff>171450</xdr:colOff>
      <xdr:row>1581</xdr:row>
      <xdr:rowOff>733425</xdr:rowOff>
    </xdr:to>
    <xdr:pic>
      <xdr:nvPicPr>
        <xdr:cNvPr id="373" name="img" descr="https://i.ytimg.com/vi/dGULOR0qOjA/hqdefault.jpg?sqp=-oaymwEXCPYBEIoBSFryq4qpAwkIARUAAIhCGAE=&amp;rs=AOn4CLCigIDDmlvy13bGDxk9GFwLzHgP-w">
          <a:hlinkClick xmlns:r="http://schemas.openxmlformats.org/officeDocument/2006/relationships" r:id="rId679"/>
          <a:extLst>
            <a:ext uri="{FF2B5EF4-FFF2-40B4-BE49-F238E27FC236}">
              <a16:creationId xmlns:a16="http://schemas.microsoft.com/office/drawing/2014/main" id="{DE47C99D-93E0-45DA-9038-3FF8C63B1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29830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1583</xdr:row>
      <xdr:rowOff>0</xdr:rowOff>
    </xdr:from>
    <xdr:to>
      <xdr:col>3</xdr:col>
      <xdr:colOff>171450</xdr:colOff>
      <xdr:row>1585</xdr:row>
      <xdr:rowOff>1619250</xdr:rowOff>
    </xdr:to>
    <xdr:sp macro="" textlink="">
      <xdr:nvSpPr>
        <xdr:cNvPr id="1397" name="img">
          <a:hlinkClick xmlns:r="http://schemas.openxmlformats.org/officeDocument/2006/relationships" r:id="rId681"/>
          <a:extLst>
            <a:ext uri="{FF2B5EF4-FFF2-40B4-BE49-F238E27FC236}">
              <a16:creationId xmlns:a16="http://schemas.microsoft.com/office/drawing/2014/main" id="{0D2FFA0C-E3B4-4574-9A72-A0011324CB6C}"/>
            </a:ext>
          </a:extLst>
        </xdr:cNvPr>
        <xdr:cNvSpPr>
          <a:spLocks noChangeAspect="1" noChangeArrowheads="1"/>
        </xdr:cNvSpPr>
      </xdr:nvSpPr>
      <xdr:spPr bwMode="auto">
        <a:xfrm>
          <a:off x="0" y="932545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1587</xdr:row>
      <xdr:rowOff>0</xdr:rowOff>
    </xdr:from>
    <xdr:to>
      <xdr:col>3</xdr:col>
      <xdr:colOff>171450</xdr:colOff>
      <xdr:row>1590</xdr:row>
      <xdr:rowOff>285750</xdr:rowOff>
    </xdr:to>
    <xdr:sp macro="" textlink="">
      <xdr:nvSpPr>
        <xdr:cNvPr id="1398" name="img">
          <a:hlinkClick xmlns:r="http://schemas.openxmlformats.org/officeDocument/2006/relationships" r:id="rId682"/>
          <a:extLst>
            <a:ext uri="{FF2B5EF4-FFF2-40B4-BE49-F238E27FC236}">
              <a16:creationId xmlns:a16="http://schemas.microsoft.com/office/drawing/2014/main" id="{63677EC4-FEF3-4702-8309-C3D6E9909923}"/>
            </a:ext>
          </a:extLst>
        </xdr:cNvPr>
        <xdr:cNvSpPr>
          <a:spLocks noChangeAspect="1" noChangeArrowheads="1"/>
        </xdr:cNvSpPr>
      </xdr:nvSpPr>
      <xdr:spPr bwMode="auto">
        <a:xfrm>
          <a:off x="0" y="935259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1591</xdr:row>
      <xdr:rowOff>0</xdr:rowOff>
    </xdr:from>
    <xdr:to>
      <xdr:col>3</xdr:col>
      <xdr:colOff>171450</xdr:colOff>
      <xdr:row>1594</xdr:row>
      <xdr:rowOff>95250</xdr:rowOff>
    </xdr:to>
    <xdr:sp macro="" textlink="">
      <xdr:nvSpPr>
        <xdr:cNvPr id="1399" name="img">
          <a:hlinkClick xmlns:r="http://schemas.openxmlformats.org/officeDocument/2006/relationships" r:id="rId683"/>
          <a:extLst>
            <a:ext uri="{FF2B5EF4-FFF2-40B4-BE49-F238E27FC236}">
              <a16:creationId xmlns:a16="http://schemas.microsoft.com/office/drawing/2014/main" id="{379B5F22-6A62-4237-AE84-A4A57CFB735F}"/>
            </a:ext>
          </a:extLst>
        </xdr:cNvPr>
        <xdr:cNvSpPr>
          <a:spLocks noChangeAspect="1" noChangeArrowheads="1"/>
        </xdr:cNvSpPr>
      </xdr:nvSpPr>
      <xdr:spPr bwMode="auto">
        <a:xfrm>
          <a:off x="0" y="937402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1595</xdr:row>
      <xdr:rowOff>0</xdr:rowOff>
    </xdr:from>
    <xdr:to>
      <xdr:col>3</xdr:col>
      <xdr:colOff>171450</xdr:colOff>
      <xdr:row>1598</xdr:row>
      <xdr:rowOff>95250</xdr:rowOff>
    </xdr:to>
    <xdr:sp macro="" textlink="">
      <xdr:nvSpPr>
        <xdr:cNvPr id="1400" name="img">
          <a:hlinkClick xmlns:r="http://schemas.openxmlformats.org/officeDocument/2006/relationships" r:id="rId684"/>
          <a:extLst>
            <a:ext uri="{FF2B5EF4-FFF2-40B4-BE49-F238E27FC236}">
              <a16:creationId xmlns:a16="http://schemas.microsoft.com/office/drawing/2014/main" id="{F2D4A350-1B3D-4EDB-ACE3-5BA314C28624}"/>
            </a:ext>
          </a:extLst>
        </xdr:cNvPr>
        <xdr:cNvSpPr>
          <a:spLocks noChangeAspect="1" noChangeArrowheads="1"/>
        </xdr:cNvSpPr>
      </xdr:nvSpPr>
      <xdr:spPr bwMode="auto">
        <a:xfrm>
          <a:off x="0" y="939736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1600</xdr:row>
      <xdr:rowOff>0</xdr:rowOff>
    </xdr:from>
    <xdr:to>
      <xdr:col>3</xdr:col>
      <xdr:colOff>171450</xdr:colOff>
      <xdr:row>1605</xdr:row>
      <xdr:rowOff>47625</xdr:rowOff>
    </xdr:to>
    <xdr:sp macro="" textlink="">
      <xdr:nvSpPr>
        <xdr:cNvPr id="1401" name="img">
          <a:hlinkClick xmlns:r="http://schemas.openxmlformats.org/officeDocument/2006/relationships" r:id="rId685"/>
          <a:extLst>
            <a:ext uri="{FF2B5EF4-FFF2-40B4-BE49-F238E27FC236}">
              <a16:creationId xmlns:a16="http://schemas.microsoft.com/office/drawing/2014/main" id="{22453F66-44EF-4959-B06F-A76C2D7060B9}"/>
            </a:ext>
          </a:extLst>
        </xdr:cNvPr>
        <xdr:cNvSpPr>
          <a:spLocks noChangeAspect="1" noChangeArrowheads="1"/>
        </xdr:cNvSpPr>
      </xdr:nvSpPr>
      <xdr:spPr bwMode="auto">
        <a:xfrm>
          <a:off x="0" y="942260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1605</xdr:row>
      <xdr:rowOff>0</xdr:rowOff>
    </xdr:from>
    <xdr:to>
      <xdr:col>3</xdr:col>
      <xdr:colOff>171450</xdr:colOff>
      <xdr:row>1611</xdr:row>
      <xdr:rowOff>47625</xdr:rowOff>
    </xdr:to>
    <xdr:sp macro="" textlink="">
      <xdr:nvSpPr>
        <xdr:cNvPr id="1402" name="img">
          <a:hlinkClick xmlns:r="http://schemas.openxmlformats.org/officeDocument/2006/relationships" r:id="rId686"/>
          <a:extLst>
            <a:ext uri="{FF2B5EF4-FFF2-40B4-BE49-F238E27FC236}">
              <a16:creationId xmlns:a16="http://schemas.microsoft.com/office/drawing/2014/main" id="{BE7930EF-4E70-4BD0-A970-B33E4FAC4B7D}"/>
            </a:ext>
          </a:extLst>
        </xdr:cNvPr>
        <xdr:cNvSpPr>
          <a:spLocks noChangeAspect="1" noChangeArrowheads="1"/>
        </xdr:cNvSpPr>
      </xdr:nvSpPr>
      <xdr:spPr bwMode="auto">
        <a:xfrm>
          <a:off x="0" y="944213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1610</xdr:row>
      <xdr:rowOff>0</xdr:rowOff>
    </xdr:from>
    <xdr:to>
      <xdr:col>3</xdr:col>
      <xdr:colOff>171450</xdr:colOff>
      <xdr:row>1613</xdr:row>
      <xdr:rowOff>95250</xdr:rowOff>
    </xdr:to>
    <xdr:sp macro="" textlink="">
      <xdr:nvSpPr>
        <xdr:cNvPr id="1403" name="img">
          <a:hlinkClick xmlns:r="http://schemas.openxmlformats.org/officeDocument/2006/relationships" r:id="rId687"/>
          <a:extLst>
            <a:ext uri="{FF2B5EF4-FFF2-40B4-BE49-F238E27FC236}">
              <a16:creationId xmlns:a16="http://schemas.microsoft.com/office/drawing/2014/main" id="{6CCD7013-9B5F-40AC-8A01-AD40BFDCAFFC}"/>
            </a:ext>
          </a:extLst>
        </xdr:cNvPr>
        <xdr:cNvSpPr>
          <a:spLocks noChangeAspect="1" noChangeArrowheads="1"/>
        </xdr:cNvSpPr>
      </xdr:nvSpPr>
      <xdr:spPr bwMode="auto">
        <a:xfrm>
          <a:off x="0" y="945975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1614</xdr:row>
      <xdr:rowOff>0</xdr:rowOff>
    </xdr:from>
    <xdr:to>
      <xdr:col>3</xdr:col>
      <xdr:colOff>171450</xdr:colOff>
      <xdr:row>1617</xdr:row>
      <xdr:rowOff>285750</xdr:rowOff>
    </xdr:to>
    <xdr:sp macro="" textlink="">
      <xdr:nvSpPr>
        <xdr:cNvPr id="1404" name="img">
          <a:hlinkClick xmlns:r="http://schemas.openxmlformats.org/officeDocument/2006/relationships" r:id="rId688"/>
          <a:extLst>
            <a:ext uri="{FF2B5EF4-FFF2-40B4-BE49-F238E27FC236}">
              <a16:creationId xmlns:a16="http://schemas.microsoft.com/office/drawing/2014/main" id="{CD2EAB9A-B989-401C-AD36-C51A1A4BFE05}"/>
            </a:ext>
          </a:extLst>
        </xdr:cNvPr>
        <xdr:cNvSpPr>
          <a:spLocks noChangeAspect="1" noChangeArrowheads="1"/>
        </xdr:cNvSpPr>
      </xdr:nvSpPr>
      <xdr:spPr bwMode="auto">
        <a:xfrm>
          <a:off x="0" y="948309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1619</xdr:row>
      <xdr:rowOff>0</xdr:rowOff>
    </xdr:from>
    <xdr:to>
      <xdr:col>3</xdr:col>
      <xdr:colOff>171450</xdr:colOff>
      <xdr:row>1622</xdr:row>
      <xdr:rowOff>285750</xdr:rowOff>
    </xdr:to>
    <xdr:sp macro="" textlink="">
      <xdr:nvSpPr>
        <xdr:cNvPr id="1405" name="img">
          <a:hlinkClick xmlns:r="http://schemas.openxmlformats.org/officeDocument/2006/relationships" r:id="rId689"/>
          <a:extLst>
            <a:ext uri="{FF2B5EF4-FFF2-40B4-BE49-F238E27FC236}">
              <a16:creationId xmlns:a16="http://schemas.microsoft.com/office/drawing/2014/main" id="{B3D4590E-FD2E-4611-8222-9BB396CE6362}"/>
            </a:ext>
          </a:extLst>
        </xdr:cNvPr>
        <xdr:cNvSpPr>
          <a:spLocks noChangeAspect="1" noChangeArrowheads="1"/>
        </xdr:cNvSpPr>
      </xdr:nvSpPr>
      <xdr:spPr bwMode="auto">
        <a:xfrm>
          <a:off x="0" y="950642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1624</xdr:row>
      <xdr:rowOff>0</xdr:rowOff>
    </xdr:from>
    <xdr:to>
      <xdr:col>3</xdr:col>
      <xdr:colOff>171450</xdr:colOff>
      <xdr:row>1626</xdr:row>
      <xdr:rowOff>1619250</xdr:rowOff>
    </xdr:to>
    <xdr:sp macro="" textlink="">
      <xdr:nvSpPr>
        <xdr:cNvPr id="1406" name="img">
          <a:hlinkClick xmlns:r="http://schemas.openxmlformats.org/officeDocument/2006/relationships" r:id="rId690"/>
          <a:extLst>
            <a:ext uri="{FF2B5EF4-FFF2-40B4-BE49-F238E27FC236}">
              <a16:creationId xmlns:a16="http://schemas.microsoft.com/office/drawing/2014/main" id="{E0ED5284-DF17-4E42-AAC6-BB3F819AAC6F}"/>
            </a:ext>
          </a:extLst>
        </xdr:cNvPr>
        <xdr:cNvSpPr>
          <a:spLocks noChangeAspect="1" noChangeArrowheads="1"/>
        </xdr:cNvSpPr>
      </xdr:nvSpPr>
      <xdr:spPr bwMode="auto">
        <a:xfrm>
          <a:off x="0" y="952976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1629</xdr:row>
      <xdr:rowOff>0</xdr:rowOff>
    </xdr:from>
    <xdr:to>
      <xdr:col>3</xdr:col>
      <xdr:colOff>171450</xdr:colOff>
      <xdr:row>1631</xdr:row>
      <xdr:rowOff>1619250</xdr:rowOff>
    </xdr:to>
    <xdr:sp macro="" textlink="">
      <xdr:nvSpPr>
        <xdr:cNvPr id="1407" name="img">
          <a:hlinkClick xmlns:r="http://schemas.openxmlformats.org/officeDocument/2006/relationships" r:id="rId691"/>
          <a:extLst>
            <a:ext uri="{FF2B5EF4-FFF2-40B4-BE49-F238E27FC236}">
              <a16:creationId xmlns:a16="http://schemas.microsoft.com/office/drawing/2014/main" id="{1B22C2BE-4268-4550-A1A9-8130EFBB1B7F}"/>
            </a:ext>
          </a:extLst>
        </xdr:cNvPr>
        <xdr:cNvSpPr>
          <a:spLocks noChangeAspect="1" noChangeArrowheads="1"/>
        </xdr:cNvSpPr>
      </xdr:nvSpPr>
      <xdr:spPr bwMode="auto">
        <a:xfrm>
          <a:off x="0" y="956452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1633</xdr:row>
      <xdr:rowOff>0</xdr:rowOff>
    </xdr:from>
    <xdr:to>
      <xdr:col>3</xdr:col>
      <xdr:colOff>171450</xdr:colOff>
      <xdr:row>1636</xdr:row>
      <xdr:rowOff>285750</xdr:rowOff>
    </xdr:to>
    <xdr:sp macro="" textlink="">
      <xdr:nvSpPr>
        <xdr:cNvPr id="1408" name="img">
          <a:hlinkClick xmlns:r="http://schemas.openxmlformats.org/officeDocument/2006/relationships" r:id="rId692"/>
          <a:extLst>
            <a:ext uri="{FF2B5EF4-FFF2-40B4-BE49-F238E27FC236}">
              <a16:creationId xmlns:a16="http://schemas.microsoft.com/office/drawing/2014/main" id="{7CE049B0-D8B9-4EA7-9291-163C74530B3E}"/>
            </a:ext>
          </a:extLst>
        </xdr:cNvPr>
        <xdr:cNvSpPr>
          <a:spLocks noChangeAspect="1" noChangeArrowheads="1"/>
        </xdr:cNvSpPr>
      </xdr:nvSpPr>
      <xdr:spPr bwMode="auto">
        <a:xfrm>
          <a:off x="0" y="958977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1638</xdr:row>
      <xdr:rowOff>0</xdr:rowOff>
    </xdr:from>
    <xdr:to>
      <xdr:col>3</xdr:col>
      <xdr:colOff>171450</xdr:colOff>
      <xdr:row>1640</xdr:row>
      <xdr:rowOff>733425</xdr:rowOff>
    </xdr:to>
    <xdr:pic>
      <xdr:nvPicPr>
        <xdr:cNvPr id="386" name="img" descr="https://i.ytimg.com/vi/b5cyE4qEb2w/hqdefault.jpg?sqp=-oaymwEXCPYBEIoBSFryq4qpAwkIARUAAIhCGAE=&amp;rs=AOn4CLAeIq882oegNG--0APOVS7DaVc1cg">
          <a:hlinkClick xmlns:r="http://schemas.openxmlformats.org/officeDocument/2006/relationships" r:id="rId693"/>
          <a:extLst>
            <a:ext uri="{FF2B5EF4-FFF2-40B4-BE49-F238E27FC236}">
              <a16:creationId xmlns:a16="http://schemas.microsoft.com/office/drawing/2014/main" id="{692EEAAC-8806-49BC-B54C-3DAF4A8A7D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61310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1643</xdr:row>
      <xdr:rowOff>0</xdr:rowOff>
    </xdr:from>
    <xdr:to>
      <xdr:col>3</xdr:col>
      <xdr:colOff>171450</xdr:colOff>
      <xdr:row>1645</xdr:row>
      <xdr:rowOff>733425</xdr:rowOff>
    </xdr:to>
    <xdr:pic>
      <xdr:nvPicPr>
        <xdr:cNvPr id="387" name="img" descr="https://i.ytimg.com/vi/5Uxg9-mIGX8/hqdefault.jpg?sqp=-oaymwEXCPYBEIoBSFryq4qpAwkIARUAAIhCGAE=&amp;rs=AOn4CLAjKTcjnGDj6KyREII7yBl6UH8edA">
          <a:hlinkClick xmlns:r="http://schemas.openxmlformats.org/officeDocument/2006/relationships" r:id="rId695"/>
          <a:extLst>
            <a:ext uri="{FF2B5EF4-FFF2-40B4-BE49-F238E27FC236}">
              <a16:creationId xmlns:a16="http://schemas.microsoft.com/office/drawing/2014/main" id="{D6047C20-F363-4D2C-BF45-0135D07067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63453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1647</xdr:row>
      <xdr:rowOff>0</xdr:rowOff>
    </xdr:from>
    <xdr:to>
      <xdr:col>3</xdr:col>
      <xdr:colOff>171450</xdr:colOff>
      <xdr:row>1649</xdr:row>
      <xdr:rowOff>733425</xdr:rowOff>
    </xdr:to>
    <xdr:pic>
      <xdr:nvPicPr>
        <xdr:cNvPr id="388" name="img" descr="https://i.ytimg.com/vi/n_LjQ8bSXSc/hqdefault.jpg?sqp=-oaymwEXCPYBEIoBSFryq4qpAwkIARUAAIhCGAE=&amp;rs=AOn4CLCVHxnYoqEanNALAOJEoBNy6ae_oQ">
          <a:hlinkClick xmlns:r="http://schemas.openxmlformats.org/officeDocument/2006/relationships" r:id="rId697"/>
          <a:extLst>
            <a:ext uri="{FF2B5EF4-FFF2-40B4-BE49-F238E27FC236}">
              <a16:creationId xmlns:a16="http://schemas.microsoft.com/office/drawing/2014/main" id="{3609F5DF-3628-4FC3-8854-899AA8B659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65596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1652</xdr:row>
      <xdr:rowOff>0</xdr:rowOff>
    </xdr:from>
    <xdr:to>
      <xdr:col>3</xdr:col>
      <xdr:colOff>171450</xdr:colOff>
      <xdr:row>1655</xdr:row>
      <xdr:rowOff>161925</xdr:rowOff>
    </xdr:to>
    <xdr:pic>
      <xdr:nvPicPr>
        <xdr:cNvPr id="389" name="img" descr="https://i.ytimg.com/vi/7PWNEv2qI9c/hqdefault.jpg?sqp=-oaymwEXCPYBEIoBSFryq4qpAwkIARUAAIhCGAE=&amp;rs=AOn4CLAZqGgO017CqheZx5eFgFpxP2kWEw">
          <a:hlinkClick xmlns:r="http://schemas.openxmlformats.org/officeDocument/2006/relationships" r:id="rId699"/>
          <a:extLst>
            <a:ext uri="{FF2B5EF4-FFF2-40B4-BE49-F238E27FC236}">
              <a16:creationId xmlns:a16="http://schemas.microsoft.com/office/drawing/2014/main" id="{A67EAFDF-2EDD-48B4-BACE-947517C997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68692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1656</xdr:row>
      <xdr:rowOff>0</xdr:rowOff>
    </xdr:from>
    <xdr:to>
      <xdr:col>3</xdr:col>
      <xdr:colOff>171450</xdr:colOff>
      <xdr:row>1658</xdr:row>
      <xdr:rowOff>733425</xdr:rowOff>
    </xdr:to>
    <xdr:pic>
      <xdr:nvPicPr>
        <xdr:cNvPr id="390" name="img" descr="https://i.ytimg.com/vi/3xTrhsBeKvc/hqdefault.jpg?sqp=-oaymwEXCPYBEIoBSFryq4qpAwkIARUAAIhCGAE=&amp;rs=AOn4CLC2DQbZWhZJq4X3GHzAzQrz1sWCEA">
          <a:hlinkClick xmlns:r="http://schemas.openxmlformats.org/officeDocument/2006/relationships" r:id="rId701"/>
          <a:extLst>
            <a:ext uri="{FF2B5EF4-FFF2-40B4-BE49-F238E27FC236}">
              <a16:creationId xmlns:a16="http://schemas.microsoft.com/office/drawing/2014/main" id="{14E26B94-9806-4FE8-9BBF-5377FB76F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0073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1660</xdr:row>
      <xdr:rowOff>0</xdr:rowOff>
    </xdr:from>
    <xdr:to>
      <xdr:col>3</xdr:col>
      <xdr:colOff>171450</xdr:colOff>
      <xdr:row>1662</xdr:row>
      <xdr:rowOff>733425</xdr:rowOff>
    </xdr:to>
    <xdr:pic>
      <xdr:nvPicPr>
        <xdr:cNvPr id="391" name="img" descr="https://i.ytimg.com/vi/NUTtUP_1jns/hqdefault.jpg?sqp=-oaymwEXCPYBEIoBSFryq4qpAwkIARUAAIhCGAE=&amp;rs=AOn4CLCvsQbdWJv0k3Eldy6Q288HusBecA">
          <a:hlinkClick xmlns:r="http://schemas.openxmlformats.org/officeDocument/2006/relationships" r:id="rId703"/>
          <a:extLst>
            <a:ext uri="{FF2B5EF4-FFF2-40B4-BE49-F238E27FC236}">
              <a16:creationId xmlns:a16="http://schemas.microsoft.com/office/drawing/2014/main" id="{706ED80F-3AC4-451B-B2F8-F2C89624C8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183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1665</xdr:row>
      <xdr:rowOff>0</xdr:rowOff>
    </xdr:from>
    <xdr:to>
      <xdr:col>3</xdr:col>
      <xdr:colOff>171450</xdr:colOff>
      <xdr:row>1667</xdr:row>
      <xdr:rowOff>733425</xdr:rowOff>
    </xdr:to>
    <xdr:pic>
      <xdr:nvPicPr>
        <xdr:cNvPr id="392" name="img" descr="https://i.ytimg.com/vi/xQhDtSXlXW8/hqdefault.jpg?sqp=-oaymwEXCPYBEIoBSFryq4qpAwkIARUAAIhCGAE=&amp;rs=AOn4CLDEQUqWO-7vBv1BAPgH2VMMGlI_Kg">
          <a:hlinkClick xmlns:r="http://schemas.openxmlformats.org/officeDocument/2006/relationships" r:id="rId705"/>
          <a:extLst>
            <a:ext uri="{FF2B5EF4-FFF2-40B4-BE49-F238E27FC236}">
              <a16:creationId xmlns:a16="http://schemas.microsoft.com/office/drawing/2014/main" id="{30501D64-2C3F-4697-9608-6B5A66B8B5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3978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1669</xdr:row>
      <xdr:rowOff>0</xdr:rowOff>
    </xdr:from>
    <xdr:to>
      <xdr:col>3</xdr:col>
      <xdr:colOff>171450</xdr:colOff>
      <xdr:row>1671</xdr:row>
      <xdr:rowOff>733425</xdr:rowOff>
    </xdr:to>
    <xdr:pic>
      <xdr:nvPicPr>
        <xdr:cNvPr id="393" name="img" descr="https://i.ytimg.com/vi/s8raUHLaapw/hqdefault.jpg?sqp=-oaymwEXCPYBEIoBSFryq4qpAwkIARUAAIhCGAE=&amp;rs=AOn4CLC14O9YqdBiIBBT3Msyd_IxhRGCig">
          <a:hlinkClick xmlns:r="http://schemas.openxmlformats.org/officeDocument/2006/relationships" r:id="rId707"/>
          <a:extLst>
            <a:ext uri="{FF2B5EF4-FFF2-40B4-BE49-F238E27FC236}">
              <a16:creationId xmlns:a16="http://schemas.microsoft.com/office/drawing/2014/main" id="{28F49250-5304-4EF2-AD59-05941B696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6503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1674</xdr:row>
      <xdr:rowOff>0</xdr:rowOff>
    </xdr:from>
    <xdr:to>
      <xdr:col>3</xdr:col>
      <xdr:colOff>171450</xdr:colOff>
      <xdr:row>1676</xdr:row>
      <xdr:rowOff>733425</xdr:rowOff>
    </xdr:to>
    <xdr:pic>
      <xdr:nvPicPr>
        <xdr:cNvPr id="394" name="img" descr="https://i.ytimg.com/vi/FNVUlpnBg54/hqdefault.jpg?sqp=-oaymwEXCPYBEIoBSFryq4qpAwkIARUAAIhCGAE=&amp;rs=AOn4CLCI7dpNxqzS0pgyOaVsW2m0diBsOQ">
          <a:hlinkClick xmlns:r="http://schemas.openxmlformats.org/officeDocument/2006/relationships" r:id="rId709"/>
          <a:extLst>
            <a:ext uri="{FF2B5EF4-FFF2-40B4-BE49-F238E27FC236}">
              <a16:creationId xmlns:a16="http://schemas.microsoft.com/office/drawing/2014/main" id="{77CDD846-D5E6-42BC-A38A-DAB0B30194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9598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1679</xdr:row>
      <xdr:rowOff>0</xdr:rowOff>
    </xdr:from>
    <xdr:to>
      <xdr:col>3</xdr:col>
      <xdr:colOff>171450</xdr:colOff>
      <xdr:row>1681</xdr:row>
      <xdr:rowOff>733425</xdr:rowOff>
    </xdr:to>
    <xdr:pic>
      <xdr:nvPicPr>
        <xdr:cNvPr id="395" name="img" descr="https://i.ytimg.com/vi/DnkLfQ-JpSY/hqdefault.jpg?sqp=-oaymwEXCPYBEIoBSFryq4qpAwkIARUAAIhCGAE=&amp;rs=AOn4CLDQuMFf9_4Gv6DOyNTwKwHHmH3awQ">
          <a:hlinkClick xmlns:r="http://schemas.openxmlformats.org/officeDocument/2006/relationships" r:id="rId711"/>
          <a:extLst>
            <a:ext uri="{FF2B5EF4-FFF2-40B4-BE49-F238E27FC236}">
              <a16:creationId xmlns:a16="http://schemas.microsoft.com/office/drawing/2014/main" id="{6D14C346-9E12-4C36-9DDC-845D5FE06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1551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1683</xdr:row>
      <xdr:rowOff>0</xdr:rowOff>
    </xdr:from>
    <xdr:to>
      <xdr:col>3</xdr:col>
      <xdr:colOff>171450</xdr:colOff>
      <xdr:row>1685</xdr:row>
      <xdr:rowOff>733425</xdr:rowOff>
    </xdr:to>
    <xdr:pic>
      <xdr:nvPicPr>
        <xdr:cNvPr id="396" name="img" descr="https://i.ytimg.com/vi/aRErC6Wudwo/hqdefault.jpg?sqp=-oaymwEXCPYBEIoBSFryq4qpAwkIARUAAIhCGAE=&amp;rs=AOn4CLDHROZ9l4BYV5ziLwt0LDj4pcrALg">
          <a:hlinkClick xmlns:r="http://schemas.openxmlformats.org/officeDocument/2006/relationships" r:id="rId713"/>
          <a:extLst>
            <a:ext uri="{FF2B5EF4-FFF2-40B4-BE49-F238E27FC236}">
              <a16:creationId xmlns:a16="http://schemas.microsoft.com/office/drawing/2014/main" id="{607EF9F5-F577-44E1-A2C2-0D30606F39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4075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1687</xdr:row>
      <xdr:rowOff>0</xdr:rowOff>
    </xdr:from>
    <xdr:to>
      <xdr:col>3</xdr:col>
      <xdr:colOff>171450</xdr:colOff>
      <xdr:row>1689</xdr:row>
      <xdr:rowOff>733425</xdr:rowOff>
    </xdr:to>
    <xdr:pic>
      <xdr:nvPicPr>
        <xdr:cNvPr id="397" name="img" descr="https://i.ytimg.com/vi/tCSR_oIsnDc/hqdefault.jpg?sqp=-oaymwEXCPYBEIoBSFryq4qpAwkIARUAAIhCGAE=&amp;rs=AOn4CLAQcHjylbBiTmcZaQg9_mATznWt4A">
          <a:hlinkClick xmlns:r="http://schemas.openxmlformats.org/officeDocument/2006/relationships" r:id="rId715"/>
          <a:extLst>
            <a:ext uri="{FF2B5EF4-FFF2-40B4-BE49-F238E27FC236}">
              <a16:creationId xmlns:a16="http://schemas.microsoft.com/office/drawing/2014/main" id="{04D5550E-5AD3-4E64-B8B1-4EE88547B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7171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1692</xdr:row>
      <xdr:rowOff>0</xdr:rowOff>
    </xdr:from>
    <xdr:to>
      <xdr:col>3</xdr:col>
      <xdr:colOff>171450</xdr:colOff>
      <xdr:row>1694</xdr:row>
      <xdr:rowOff>733425</xdr:rowOff>
    </xdr:to>
    <xdr:pic>
      <xdr:nvPicPr>
        <xdr:cNvPr id="398" name="img" descr="https://i.ytimg.com/vi/chb6F9Q7CWU/hqdefault.jpg?sqp=-oaymwEXCPYBEIoBSFryq4qpAwkIARUAAIhCGAE=&amp;rs=AOn4CLDfOec5RTDVAsvFKgz0XoTPdC8VGA">
          <a:hlinkClick xmlns:r="http://schemas.openxmlformats.org/officeDocument/2006/relationships" r:id="rId717"/>
          <a:extLst>
            <a:ext uri="{FF2B5EF4-FFF2-40B4-BE49-F238E27FC236}">
              <a16:creationId xmlns:a16="http://schemas.microsoft.com/office/drawing/2014/main" id="{B0C0BE92-C4B7-495C-9396-6B7F22D5B9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9695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1696</xdr:row>
      <xdr:rowOff>0</xdr:rowOff>
    </xdr:from>
    <xdr:to>
      <xdr:col>3</xdr:col>
      <xdr:colOff>171450</xdr:colOff>
      <xdr:row>1698</xdr:row>
      <xdr:rowOff>733425</xdr:rowOff>
    </xdr:to>
    <xdr:pic>
      <xdr:nvPicPr>
        <xdr:cNvPr id="399" name="img" descr="https://i.ytimg.com/vi/lC7nJjRfU_Y/hqdefault.jpg?sqp=-oaymwEXCPYBEIoBSFryq4qpAwkIARUAAIhCGAE=&amp;rs=AOn4CLAGIlQkYxtppfuMgLMO5qsEn4_I0Q">
          <a:hlinkClick xmlns:r="http://schemas.openxmlformats.org/officeDocument/2006/relationships" r:id="rId719"/>
          <a:extLst>
            <a:ext uri="{FF2B5EF4-FFF2-40B4-BE49-F238E27FC236}">
              <a16:creationId xmlns:a16="http://schemas.microsoft.com/office/drawing/2014/main" id="{ED3FAACF-A4D7-4244-B03A-FBCF0D579A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2028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1700</xdr:row>
      <xdr:rowOff>0</xdr:rowOff>
    </xdr:from>
    <xdr:to>
      <xdr:col>3</xdr:col>
      <xdr:colOff>171450</xdr:colOff>
      <xdr:row>1702</xdr:row>
      <xdr:rowOff>733425</xdr:rowOff>
    </xdr:to>
    <xdr:pic>
      <xdr:nvPicPr>
        <xdr:cNvPr id="400" name="img" descr="https://i.ytimg.com/vi/Yy_UOLD2bBE/hqdefault.jpg?sqp=-oaymwEXCPYBEIoBSFryq4qpAwkIARUAAIhCGAE=&amp;rs=AOn4CLCDTFH_o3OcBEi01UrKJ1ak_UtaNg">
          <a:hlinkClick xmlns:r="http://schemas.openxmlformats.org/officeDocument/2006/relationships" r:id="rId721"/>
          <a:extLst>
            <a:ext uri="{FF2B5EF4-FFF2-40B4-BE49-F238E27FC236}">
              <a16:creationId xmlns:a16="http://schemas.microsoft.com/office/drawing/2014/main" id="{3786AB93-113E-4B2B-B589-4DD543D0F2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5124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1705</xdr:row>
      <xdr:rowOff>0</xdr:rowOff>
    </xdr:from>
    <xdr:to>
      <xdr:col>3</xdr:col>
      <xdr:colOff>171450</xdr:colOff>
      <xdr:row>1707</xdr:row>
      <xdr:rowOff>733425</xdr:rowOff>
    </xdr:to>
    <xdr:pic>
      <xdr:nvPicPr>
        <xdr:cNvPr id="401" name="img" descr="https://i.ytimg.com/vi/ZyWEu6qIApE/hqdefault.jpg?sqp=-oaymwEXCPYBEIoBSFryq4qpAwkIARUAAIhCGAE=&amp;rs=AOn4CLALFT-X0m2unR38nF_DMU4qB-7Deg">
          <a:hlinkClick xmlns:r="http://schemas.openxmlformats.org/officeDocument/2006/relationships" r:id="rId723"/>
          <a:extLst>
            <a:ext uri="{FF2B5EF4-FFF2-40B4-BE49-F238E27FC236}">
              <a16:creationId xmlns:a16="http://schemas.microsoft.com/office/drawing/2014/main" id="{E1C063F0-081E-4CE8-ACC3-105D66F5B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8601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1709</xdr:row>
      <xdr:rowOff>0</xdr:rowOff>
    </xdr:from>
    <xdr:to>
      <xdr:col>3</xdr:col>
      <xdr:colOff>171450</xdr:colOff>
      <xdr:row>1711</xdr:row>
      <xdr:rowOff>733425</xdr:rowOff>
    </xdr:to>
    <xdr:pic>
      <xdr:nvPicPr>
        <xdr:cNvPr id="402" name="img" descr="https://i.ytimg.com/vi/BzK72IUQIok/hqdefault.jpg?sqp=-oaymwEXCPYBEIoBSFryq4qpAwkIARUAAIhCGAE=&amp;rs=AOn4CLBpMEbhe_Kuf2ljEvx08TiMs-nMMg">
          <a:hlinkClick xmlns:r="http://schemas.openxmlformats.org/officeDocument/2006/relationships" r:id="rId724"/>
          <a:extLst>
            <a:ext uri="{FF2B5EF4-FFF2-40B4-BE49-F238E27FC236}">
              <a16:creationId xmlns:a16="http://schemas.microsoft.com/office/drawing/2014/main" id="{5D4898B2-DEC9-4263-99B1-201CDE0E0B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131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1714</xdr:row>
      <xdr:rowOff>0</xdr:rowOff>
    </xdr:from>
    <xdr:to>
      <xdr:col>3</xdr:col>
      <xdr:colOff>171450</xdr:colOff>
      <xdr:row>1716</xdr:row>
      <xdr:rowOff>733425</xdr:rowOff>
    </xdr:to>
    <xdr:pic>
      <xdr:nvPicPr>
        <xdr:cNvPr id="403" name="img" descr="https://i.ytimg.com/vi/oBYXZMBEkMs/hqdefault.jpg?sqp=-oaymwEXCPYBEIoBSFryq4qpAwkIARUAAIhCGAE=&amp;rs=AOn4CLA6S4b9qAot16kiGTmy4VaDcX2OFg">
          <a:hlinkClick xmlns:r="http://schemas.openxmlformats.org/officeDocument/2006/relationships" r:id="rId726"/>
          <a:extLst>
            <a:ext uri="{FF2B5EF4-FFF2-40B4-BE49-F238E27FC236}">
              <a16:creationId xmlns:a16="http://schemas.microsoft.com/office/drawing/2014/main" id="{28058AB0-9F4E-4DDB-B898-4091DDF8CC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383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1718</xdr:row>
      <xdr:rowOff>0</xdr:rowOff>
    </xdr:from>
    <xdr:to>
      <xdr:col>3</xdr:col>
      <xdr:colOff>171450</xdr:colOff>
      <xdr:row>1720</xdr:row>
      <xdr:rowOff>733425</xdr:rowOff>
    </xdr:to>
    <xdr:pic>
      <xdr:nvPicPr>
        <xdr:cNvPr id="404" name="img" descr="https://i.ytimg.com/vi/0oxjwW27xt4/hqdefault.jpg?sqp=-oaymwEXCPYBEIoBSFryq4qpAwkIARUAAIhCGAE=&amp;rs=AOn4CLCkyv9DuMRuyOhRjK4Wbft6ES49BQ">
          <a:hlinkClick xmlns:r="http://schemas.openxmlformats.org/officeDocument/2006/relationships" r:id="rId728"/>
          <a:extLst>
            <a:ext uri="{FF2B5EF4-FFF2-40B4-BE49-F238E27FC236}">
              <a16:creationId xmlns:a16="http://schemas.microsoft.com/office/drawing/2014/main" id="{3A8C92D7-F205-441A-AA44-DCA70BDCD7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636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1722</xdr:row>
      <xdr:rowOff>0</xdr:rowOff>
    </xdr:from>
    <xdr:to>
      <xdr:col>3</xdr:col>
      <xdr:colOff>171450</xdr:colOff>
      <xdr:row>1724</xdr:row>
      <xdr:rowOff>733425</xdr:rowOff>
    </xdr:to>
    <xdr:pic>
      <xdr:nvPicPr>
        <xdr:cNvPr id="405" name="img" descr="https://i.ytimg.com/vi/Xyx1la9c8Mg/hqdefault.jpg?sqp=-oaymwEXCPYBEIoBSFryq4qpAwkIARUAAIhCGAE=&amp;rs=AOn4CLCkjhVPYGdwPG16_B7SeLpUQlbIzQ">
          <a:hlinkClick xmlns:r="http://schemas.openxmlformats.org/officeDocument/2006/relationships" r:id="rId730"/>
          <a:extLst>
            <a:ext uri="{FF2B5EF4-FFF2-40B4-BE49-F238E27FC236}">
              <a16:creationId xmlns:a16="http://schemas.microsoft.com/office/drawing/2014/main" id="{D581D1E9-F609-4EF1-9855-939DB8642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831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1726</xdr:row>
      <xdr:rowOff>0</xdr:rowOff>
    </xdr:from>
    <xdr:to>
      <xdr:col>3</xdr:col>
      <xdr:colOff>171450</xdr:colOff>
      <xdr:row>1728</xdr:row>
      <xdr:rowOff>733425</xdr:rowOff>
    </xdr:to>
    <xdr:pic>
      <xdr:nvPicPr>
        <xdr:cNvPr id="406" name="img" descr="https://i.ytimg.com/vi/QEtjob__Fc0/hqdefault.jpg?sqp=-oaymwEXCPYBEIoBSFryq4qpAwkIARUAAIhCGAE=&amp;rs=AOn4CLADxmyBnfQNdLmyPgyrHrjbi4nQDQ">
          <a:hlinkClick xmlns:r="http://schemas.openxmlformats.org/officeDocument/2006/relationships" r:id="rId732"/>
          <a:extLst>
            <a:ext uri="{FF2B5EF4-FFF2-40B4-BE49-F238E27FC236}">
              <a16:creationId xmlns:a16="http://schemas.microsoft.com/office/drawing/2014/main" id="{F8ECFE19-EDB3-4AFB-95A1-8D92D928A9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88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1730</xdr:row>
      <xdr:rowOff>0</xdr:rowOff>
    </xdr:from>
    <xdr:to>
      <xdr:col>3</xdr:col>
      <xdr:colOff>171450</xdr:colOff>
      <xdr:row>1732</xdr:row>
      <xdr:rowOff>733425</xdr:rowOff>
    </xdr:to>
    <xdr:pic>
      <xdr:nvPicPr>
        <xdr:cNvPr id="407" name="img" descr="https://i.ytimg.com/vi/jpDPikbzdEQ/hqdefault.jpg?sqp=-oaymwEXCPYBEIoBSFryq4qpAwkIARUAAIhCGAE=&amp;rs=AOn4CLCJb-M019CxUZD_ptxDemj1FQ1llw">
          <a:hlinkClick xmlns:r="http://schemas.openxmlformats.org/officeDocument/2006/relationships" r:id="rId734"/>
          <a:extLst>
            <a:ext uri="{FF2B5EF4-FFF2-40B4-BE49-F238E27FC236}">
              <a16:creationId xmlns:a16="http://schemas.microsoft.com/office/drawing/2014/main" id="{42F3A3CD-EC87-4EBC-A91F-26F4503510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1840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1734</xdr:row>
      <xdr:rowOff>0</xdr:rowOff>
    </xdr:from>
    <xdr:to>
      <xdr:col>3</xdr:col>
      <xdr:colOff>171450</xdr:colOff>
      <xdr:row>1736</xdr:row>
      <xdr:rowOff>733425</xdr:rowOff>
    </xdr:to>
    <xdr:pic>
      <xdr:nvPicPr>
        <xdr:cNvPr id="408" name="img" descr="https://i.ytimg.com/vi/H7oxOARW0gs/hqdefault.jpg?sqp=-oaymwEXCPYBEIoBSFryq4qpAwkIARUAAIhCGAE=&amp;rs=AOn4CLCAJr1cZif1vM7dYR54-58YtXd0BQ">
          <a:hlinkClick xmlns:r="http://schemas.openxmlformats.org/officeDocument/2006/relationships" r:id="rId736"/>
          <a:extLst>
            <a:ext uri="{FF2B5EF4-FFF2-40B4-BE49-F238E27FC236}">
              <a16:creationId xmlns:a16="http://schemas.microsoft.com/office/drawing/2014/main" id="{8827876F-4EF6-4003-9941-3378FF3A84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3793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1739</xdr:row>
      <xdr:rowOff>0</xdr:rowOff>
    </xdr:from>
    <xdr:to>
      <xdr:col>3</xdr:col>
      <xdr:colOff>171450</xdr:colOff>
      <xdr:row>1741</xdr:row>
      <xdr:rowOff>733425</xdr:rowOff>
    </xdr:to>
    <xdr:pic>
      <xdr:nvPicPr>
        <xdr:cNvPr id="409" name="img" descr="https://i.ytimg.com/vi/UFjNPvgAosw/hqdefault.jpg?sqp=-oaymwEXCPYBEIoBSFryq4qpAwkIARUAAIhCGAE=&amp;rs=AOn4CLBUz4LO-5aji72yN6AT7_YoSGMEcQ">
          <a:hlinkClick xmlns:r="http://schemas.openxmlformats.org/officeDocument/2006/relationships" r:id="rId738"/>
          <a:extLst>
            <a:ext uri="{FF2B5EF4-FFF2-40B4-BE49-F238E27FC236}">
              <a16:creationId xmlns:a16="http://schemas.microsoft.com/office/drawing/2014/main" id="{0E1F468A-E231-4529-A635-01FD69F648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803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1743</xdr:row>
      <xdr:rowOff>0</xdr:rowOff>
    </xdr:from>
    <xdr:to>
      <xdr:col>3</xdr:col>
      <xdr:colOff>171450</xdr:colOff>
      <xdr:row>1745</xdr:row>
      <xdr:rowOff>1619250</xdr:rowOff>
    </xdr:to>
    <xdr:sp macro="" textlink="">
      <xdr:nvSpPr>
        <xdr:cNvPr id="1433" name="img">
          <a:hlinkClick xmlns:r="http://schemas.openxmlformats.org/officeDocument/2006/relationships" r:id="rId740"/>
          <a:extLst>
            <a:ext uri="{FF2B5EF4-FFF2-40B4-BE49-F238E27FC236}">
              <a16:creationId xmlns:a16="http://schemas.microsoft.com/office/drawing/2014/main" id="{F88124D8-77A4-44D2-9B57-F045FE966E80}"/>
            </a:ext>
          </a:extLst>
        </xdr:cNvPr>
        <xdr:cNvSpPr>
          <a:spLocks noChangeAspect="1" noChangeArrowheads="1"/>
        </xdr:cNvSpPr>
      </xdr:nvSpPr>
      <xdr:spPr bwMode="auto">
        <a:xfrm>
          <a:off x="0" y="1020746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1747</xdr:row>
      <xdr:rowOff>0</xdr:rowOff>
    </xdr:from>
    <xdr:to>
      <xdr:col>3</xdr:col>
      <xdr:colOff>171450</xdr:colOff>
      <xdr:row>1749</xdr:row>
      <xdr:rowOff>1619250</xdr:rowOff>
    </xdr:to>
    <xdr:sp macro="" textlink="">
      <xdr:nvSpPr>
        <xdr:cNvPr id="1434" name="img">
          <a:hlinkClick xmlns:r="http://schemas.openxmlformats.org/officeDocument/2006/relationships" r:id="rId741"/>
          <a:extLst>
            <a:ext uri="{FF2B5EF4-FFF2-40B4-BE49-F238E27FC236}">
              <a16:creationId xmlns:a16="http://schemas.microsoft.com/office/drawing/2014/main" id="{D49A2FA0-788E-42F8-A73C-CB45CECBB58C}"/>
            </a:ext>
          </a:extLst>
        </xdr:cNvPr>
        <xdr:cNvSpPr>
          <a:spLocks noChangeAspect="1" noChangeArrowheads="1"/>
        </xdr:cNvSpPr>
      </xdr:nvSpPr>
      <xdr:spPr bwMode="auto">
        <a:xfrm>
          <a:off x="0" y="1024794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1751</xdr:row>
      <xdr:rowOff>0</xdr:rowOff>
    </xdr:from>
    <xdr:to>
      <xdr:col>3</xdr:col>
      <xdr:colOff>171450</xdr:colOff>
      <xdr:row>1754</xdr:row>
      <xdr:rowOff>95250</xdr:rowOff>
    </xdr:to>
    <xdr:sp macro="" textlink="">
      <xdr:nvSpPr>
        <xdr:cNvPr id="1435" name="img">
          <a:hlinkClick xmlns:r="http://schemas.openxmlformats.org/officeDocument/2006/relationships" r:id="rId742"/>
          <a:extLst>
            <a:ext uri="{FF2B5EF4-FFF2-40B4-BE49-F238E27FC236}">
              <a16:creationId xmlns:a16="http://schemas.microsoft.com/office/drawing/2014/main" id="{C2034496-1D50-492C-B6D9-508EF34C1898}"/>
            </a:ext>
          </a:extLst>
        </xdr:cNvPr>
        <xdr:cNvSpPr>
          <a:spLocks noChangeAspect="1" noChangeArrowheads="1"/>
        </xdr:cNvSpPr>
      </xdr:nvSpPr>
      <xdr:spPr bwMode="auto">
        <a:xfrm>
          <a:off x="0" y="1029033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1755</xdr:row>
      <xdr:rowOff>0</xdr:rowOff>
    </xdr:from>
    <xdr:to>
      <xdr:col>3</xdr:col>
      <xdr:colOff>171450</xdr:colOff>
      <xdr:row>1757</xdr:row>
      <xdr:rowOff>1619250</xdr:rowOff>
    </xdr:to>
    <xdr:sp macro="" textlink="">
      <xdr:nvSpPr>
        <xdr:cNvPr id="1436" name="img">
          <a:hlinkClick xmlns:r="http://schemas.openxmlformats.org/officeDocument/2006/relationships" r:id="rId743"/>
          <a:extLst>
            <a:ext uri="{FF2B5EF4-FFF2-40B4-BE49-F238E27FC236}">
              <a16:creationId xmlns:a16="http://schemas.microsoft.com/office/drawing/2014/main" id="{FC801096-5D2E-4C4C-B30E-9509C2C5BB3E}"/>
            </a:ext>
          </a:extLst>
        </xdr:cNvPr>
        <xdr:cNvSpPr>
          <a:spLocks noChangeAspect="1" noChangeArrowheads="1"/>
        </xdr:cNvSpPr>
      </xdr:nvSpPr>
      <xdr:spPr bwMode="auto">
        <a:xfrm>
          <a:off x="0" y="1031367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1760</xdr:row>
      <xdr:rowOff>0</xdr:rowOff>
    </xdr:from>
    <xdr:to>
      <xdr:col>3</xdr:col>
      <xdr:colOff>171450</xdr:colOff>
      <xdr:row>1762</xdr:row>
      <xdr:rowOff>733425</xdr:rowOff>
    </xdr:to>
    <xdr:pic>
      <xdr:nvPicPr>
        <xdr:cNvPr id="414" name="img" descr="https://i.ytimg.com/vi/cBM-Opwnwo8/hqdefault.jpg?sqp=-oaymwEXCPYBEIoBSFryq4qpAwkIARUAAIhCGAE=&amp;rs=AOn4CLAfj6ksiUVIyhRSUzpGBmk6oyEndg">
          <a:hlinkClick xmlns:r="http://schemas.openxmlformats.org/officeDocument/2006/relationships" r:id="rId744"/>
          <a:extLst>
            <a:ext uri="{FF2B5EF4-FFF2-40B4-BE49-F238E27FC236}">
              <a16:creationId xmlns:a16="http://schemas.microsoft.com/office/drawing/2014/main" id="{DCEB65A6-1F72-440F-9F3E-4331B8219F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4081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1764</xdr:row>
      <xdr:rowOff>0</xdr:rowOff>
    </xdr:from>
    <xdr:to>
      <xdr:col>3</xdr:col>
      <xdr:colOff>171450</xdr:colOff>
      <xdr:row>1766</xdr:row>
      <xdr:rowOff>733425</xdr:rowOff>
    </xdr:to>
    <xdr:pic>
      <xdr:nvPicPr>
        <xdr:cNvPr id="415" name="img" descr="https://i.ytimg.com/vi/ZzDTFb78lwE/hqdefault.jpg?sqp=-oaymwEXCPYBEIoBSFryq4qpAwkIARUAAIhCGAE=&amp;rs=AOn4CLBfqNx6bJoFFSqzhdYIqOg4_x7j1g">
          <a:hlinkClick xmlns:r="http://schemas.openxmlformats.org/officeDocument/2006/relationships" r:id="rId746"/>
          <a:extLst>
            <a:ext uri="{FF2B5EF4-FFF2-40B4-BE49-F238E27FC236}">
              <a16:creationId xmlns:a16="http://schemas.microsoft.com/office/drawing/2014/main" id="{392C8259-72F2-4E96-89E4-F5F76E86E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6986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1769</xdr:row>
      <xdr:rowOff>0</xdr:rowOff>
    </xdr:from>
    <xdr:to>
      <xdr:col>3</xdr:col>
      <xdr:colOff>171450</xdr:colOff>
      <xdr:row>1771</xdr:row>
      <xdr:rowOff>733425</xdr:rowOff>
    </xdr:to>
    <xdr:pic>
      <xdr:nvPicPr>
        <xdr:cNvPr id="416" name="img" descr="https://i.ytimg.com/vi/p3HT3YVfGMI/hqdefault.jpg?sqp=-oaymwEXCPYBEIoBSFryq4qpAwkIARUAAIhCGAE=&amp;rs=AOn4CLCU_0sVu05LusenqSyooBvllOlZcg">
          <a:hlinkClick xmlns:r="http://schemas.openxmlformats.org/officeDocument/2006/relationships" r:id="rId748"/>
          <a:extLst>
            <a:ext uri="{FF2B5EF4-FFF2-40B4-BE49-F238E27FC236}">
              <a16:creationId xmlns:a16="http://schemas.microsoft.com/office/drawing/2014/main" id="{B839BC38-7750-4E51-AD1D-15D1E1AC44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951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1774</xdr:row>
      <xdr:rowOff>0</xdr:rowOff>
    </xdr:from>
    <xdr:to>
      <xdr:col>3</xdr:col>
      <xdr:colOff>171450</xdr:colOff>
      <xdr:row>1776</xdr:row>
      <xdr:rowOff>733425</xdr:rowOff>
    </xdr:to>
    <xdr:pic>
      <xdr:nvPicPr>
        <xdr:cNvPr id="417" name="img" descr="https://i.ytimg.com/vi/5wnkFYztI4c/hqdefault.jpg?sqp=-oaymwEXCPYBEIoBSFryq4qpAwkIARUAAIhCGAE=&amp;rs=AOn4CLBJ3HO14HrqRdw8t_1I0_sKQ_jQzA">
          <a:hlinkClick xmlns:r="http://schemas.openxmlformats.org/officeDocument/2006/relationships" r:id="rId750"/>
          <a:extLst>
            <a:ext uri="{FF2B5EF4-FFF2-40B4-BE49-F238E27FC236}">
              <a16:creationId xmlns:a16="http://schemas.microsoft.com/office/drawing/2014/main" id="{44C3C04D-2029-4A4D-A2EF-531C5DDE3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3749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1779</xdr:row>
      <xdr:rowOff>0</xdr:rowOff>
    </xdr:from>
    <xdr:to>
      <xdr:col>3</xdr:col>
      <xdr:colOff>171450</xdr:colOff>
      <xdr:row>1781</xdr:row>
      <xdr:rowOff>733425</xdr:rowOff>
    </xdr:to>
    <xdr:pic>
      <xdr:nvPicPr>
        <xdr:cNvPr id="418" name="img" descr="https://i.ytimg.com/vi/OWrciacV9XU/hqdefault.jpg?sqp=-oaymwEXCPYBEIoBSFryq4qpAwkIARUAAIhCGAE=&amp;rs=AOn4CLAeTlcvPirCpZU3HQs2pTCLzI9WBg">
          <a:hlinkClick xmlns:r="http://schemas.openxmlformats.org/officeDocument/2006/relationships" r:id="rId752"/>
          <a:extLst>
            <a:ext uri="{FF2B5EF4-FFF2-40B4-BE49-F238E27FC236}">
              <a16:creationId xmlns:a16="http://schemas.microsoft.com/office/drawing/2014/main" id="{6A8F79B8-41A3-4404-ADDF-17FA8BE0B5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608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1784</xdr:row>
      <xdr:rowOff>0</xdr:rowOff>
    </xdr:from>
    <xdr:to>
      <xdr:col>3</xdr:col>
      <xdr:colOff>171450</xdr:colOff>
      <xdr:row>1786</xdr:row>
      <xdr:rowOff>733425</xdr:rowOff>
    </xdr:to>
    <xdr:pic>
      <xdr:nvPicPr>
        <xdr:cNvPr id="419" name="img" descr="https://i.ytimg.com/vi/DltKfvtXtEg/hqdefault.jpg?sqp=-oaymwEXCPYBEIoBSFryq4qpAwkIARUAAIhCGAE=&amp;rs=AOn4CLCeLYiOpo_B7WLNJuJRMpbdYgTntg">
          <a:hlinkClick xmlns:r="http://schemas.openxmlformats.org/officeDocument/2006/relationships" r:id="rId754"/>
          <a:extLst>
            <a:ext uri="{FF2B5EF4-FFF2-40B4-BE49-F238E27FC236}">
              <a16:creationId xmlns:a16="http://schemas.microsoft.com/office/drawing/2014/main" id="{5F446FF5-F140-4B75-856D-6CB815964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48797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1788</xdr:row>
      <xdr:rowOff>0</xdr:rowOff>
    </xdr:from>
    <xdr:to>
      <xdr:col>3</xdr:col>
      <xdr:colOff>171450</xdr:colOff>
      <xdr:row>1790</xdr:row>
      <xdr:rowOff>733425</xdr:rowOff>
    </xdr:to>
    <xdr:pic>
      <xdr:nvPicPr>
        <xdr:cNvPr id="420" name="img" descr="https://i.ytimg.com/vi/mFpeT662yJc/hqdefault.jpg?sqp=-oaymwEXCPYBEIoBSFryq4qpAwkIARUAAIhCGAE=&amp;rs=AOn4CLAsfm2OkimuthVVN39zF_v5LNeYHw">
          <a:hlinkClick xmlns:r="http://schemas.openxmlformats.org/officeDocument/2006/relationships" r:id="rId756"/>
          <a:extLst>
            <a:ext uri="{FF2B5EF4-FFF2-40B4-BE49-F238E27FC236}">
              <a16:creationId xmlns:a16="http://schemas.microsoft.com/office/drawing/2014/main" id="{1B2211F5-2CE5-4CB0-92DA-36EF1F73D8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1893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1793</xdr:row>
      <xdr:rowOff>0</xdr:rowOff>
    </xdr:from>
    <xdr:to>
      <xdr:col>3</xdr:col>
      <xdr:colOff>171450</xdr:colOff>
      <xdr:row>1795</xdr:row>
      <xdr:rowOff>733425</xdr:rowOff>
    </xdr:to>
    <xdr:pic>
      <xdr:nvPicPr>
        <xdr:cNvPr id="421" name="img" descr="https://i.ytimg.com/vi/XYeUFflb7Bk/hqdefault.jpg?sqp=-oaymwEXCPYBEIoBSFryq4qpAwkIARUAAIhCGAE=&amp;rs=AOn4CLD5u-QiO5TdXxsntJSkbLga-9GCyw">
          <a:hlinkClick xmlns:r="http://schemas.openxmlformats.org/officeDocument/2006/relationships" r:id="rId758"/>
          <a:extLst>
            <a:ext uri="{FF2B5EF4-FFF2-40B4-BE49-F238E27FC236}">
              <a16:creationId xmlns:a16="http://schemas.microsoft.com/office/drawing/2014/main" id="{DE6E98D8-F195-4C4C-88FD-9752F501AF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403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1798</xdr:row>
      <xdr:rowOff>0</xdr:rowOff>
    </xdr:from>
    <xdr:to>
      <xdr:col>3</xdr:col>
      <xdr:colOff>171450</xdr:colOff>
      <xdr:row>1800</xdr:row>
      <xdr:rowOff>733425</xdr:rowOff>
    </xdr:to>
    <xdr:pic>
      <xdr:nvPicPr>
        <xdr:cNvPr id="422" name="img" descr="https://i.ytimg.com/vi/jEmulliJWU8/hqdefault.jpg?sqp=-oaymwEXCPYBEIoBSFryq4qpAwkIARUAAIhCGAE=&amp;rs=AOn4CLCXuYyIz170atWM5J17xUvRuXqpLQ">
          <a:hlinkClick xmlns:r="http://schemas.openxmlformats.org/officeDocument/2006/relationships" r:id="rId760"/>
          <a:extLst>
            <a:ext uri="{FF2B5EF4-FFF2-40B4-BE49-F238E27FC236}">
              <a16:creationId xmlns:a16="http://schemas.microsoft.com/office/drawing/2014/main" id="{E5D493A7-7D70-4986-91DC-4A1CC3A2C5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6560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1803</xdr:row>
      <xdr:rowOff>0</xdr:rowOff>
    </xdr:from>
    <xdr:to>
      <xdr:col>3</xdr:col>
      <xdr:colOff>171450</xdr:colOff>
      <xdr:row>1805</xdr:row>
      <xdr:rowOff>733425</xdr:rowOff>
    </xdr:to>
    <xdr:pic>
      <xdr:nvPicPr>
        <xdr:cNvPr id="423" name="img" descr="https://i.ytimg.com/vi/pKvyl1163M0/hqdefault.jpg?sqp=-oaymwEXCPYBEIoBSFryq4qpAwkIARUAAIhCGAE=&amp;rs=AOn4CLDxuafol_hdwT6R8bFgi86XTmHNbA">
          <a:hlinkClick xmlns:r="http://schemas.openxmlformats.org/officeDocument/2006/relationships" r:id="rId762"/>
          <a:extLst>
            <a:ext uri="{FF2B5EF4-FFF2-40B4-BE49-F238E27FC236}">
              <a16:creationId xmlns:a16="http://schemas.microsoft.com/office/drawing/2014/main" id="{27A1A061-DE23-4030-8424-1590E4E9F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946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1807</xdr:row>
      <xdr:rowOff>0</xdr:rowOff>
    </xdr:from>
    <xdr:to>
      <xdr:col>3</xdr:col>
      <xdr:colOff>171450</xdr:colOff>
      <xdr:row>1809</xdr:row>
      <xdr:rowOff>733425</xdr:rowOff>
    </xdr:to>
    <xdr:pic>
      <xdr:nvPicPr>
        <xdr:cNvPr id="424" name="img" descr="https://i.ytimg.com/vi/G49m2tMLggU/hqdefault.jpg?sqp=-oaymwEXCPYBEIoBSFryq4qpAwkIARUAAIhCGAE=&amp;rs=AOn4CLA6VYdRIvbvt99GnkxgO6U49oYsaA">
          <a:hlinkClick xmlns:r="http://schemas.openxmlformats.org/officeDocument/2006/relationships" r:id="rId764"/>
          <a:extLst>
            <a:ext uri="{FF2B5EF4-FFF2-40B4-BE49-F238E27FC236}">
              <a16:creationId xmlns:a16="http://schemas.microsoft.com/office/drawing/2014/main" id="{CD49136E-40A9-4AB0-A78C-8301EB22BD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98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1812</xdr:row>
      <xdr:rowOff>0</xdr:rowOff>
    </xdr:from>
    <xdr:to>
      <xdr:col>3</xdr:col>
      <xdr:colOff>171450</xdr:colOff>
      <xdr:row>1814</xdr:row>
      <xdr:rowOff>733425</xdr:rowOff>
    </xdr:to>
    <xdr:pic>
      <xdr:nvPicPr>
        <xdr:cNvPr id="425" name="img" descr="https://i.ytimg.com/vi/czu4M978vUk/hqdefault.jpg?sqp=-oaymwEXCPYBEIoBSFryq4qpAwkIARUAAIhCGAE=&amp;rs=AOn4CLB-ONT2QQZbmPIL1PYUc86AIaeMDg">
          <a:hlinkClick xmlns:r="http://schemas.openxmlformats.org/officeDocument/2006/relationships" r:id="rId766"/>
          <a:extLst>
            <a:ext uri="{FF2B5EF4-FFF2-40B4-BE49-F238E27FC236}">
              <a16:creationId xmlns:a16="http://schemas.microsoft.com/office/drawing/2014/main" id="{2475F7F2-4B86-4BC4-87CE-385E1A3B42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3942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1817</xdr:row>
      <xdr:rowOff>0</xdr:rowOff>
    </xdr:from>
    <xdr:to>
      <xdr:col>3</xdr:col>
      <xdr:colOff>171450</xdr:colOff>
      <xdr:row>1819</xdr:row>
      <xdr:rowOff>733425</xdr:rowOff>
    </xdr:to>
    <xdr:pic>
      <xdr:nvPicPr>
        <xdr:cNvPr id="426" name="img" descr="https://i.ytimg.com/vi/dScyXZ1A0wk/hqdefault.jpg?sqp=-oaymwEXCPYBEIoBSFryq4qpAwkIARUAAIhCGAE=&amp;rs=AOn4CLDoNKodaX-oqK2SjjNRBfoDoF7vcA">
          <a:hlinkClick xmlns:r="http://schemas.openxmlformats.org/officeDocument/2006/relationships" r:id="rId768"/>
          <a:extLst>
            <a:ext uri="{FF2B5EF4-FFF2-40B4-BE49-F238E27FC236}">
              <a16:creationId xmlns:a16="http://schemas.microsoft.com/office/drawing/2014/main" id="{849C3F56-EF6F-4B55-9F1C-C569BCA3C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608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1822</xdr:row>
      <xdr:rowOff>0</xdr:rowOff>
    </xdr:from>
    <xdr:to>
      <xdr:col>3</xdr:col>
      <xdr:colOff>171450</xdr:colOff>
      <xdr:row>1824</xdr:row>
      <xdr:rowOff>733425</xdr:rowOff>
    </xdr:to>
    <xdr:pic>
      <xdr:nvPicPr>
        <xdr:cNvPr id="427" name="img" descr="https://i.ytimg.com/vi/9rBxmGg1KDU/hqdefault.jpg?sqp=-oaymwEXCPYBEIoBSFryq4qpAwkIARUAAIhCGAE=&amp;rs=AOn4CLC_pIYp_DWlLRLTIAnmzOR0zqKwxA">
          <a:hlinkClick xmlns:r="http://schemas.openxmlformats.org/officeDocument/2006/relationships" r:id="rId770"/>
          <a:extLst>
            <a:ext uri="{FF2B5EF4-FFF2-40B4-BE49-F238E27FC236}">
              <a16:creationId xmlns:a16="http://schemas.microsoft.com/office/drawing/2014/main" id="{5990DA0C-CEB4-4868-A553-2AFD4B5E46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8800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1827</xdr:row>
      <xdr:rowOff>0</xdr:rowOff>
    </xdr:from>
    <xdr:to>
      <xdr:col>3</xdr:col>
      <xdr:colOff>171450</xdr:colOff>
      <xdr:row>1829</xdr:row>
      <xdr:rowOff>733425</xdr:rowOff>
    </xdr:to>
    <xdr:pic>
      <xdr:nvPicPr>
        <xdr:cNvPr id="428" name="img" descr="https://i.ytimg.com/vi/8GWCOXW_ms4/hqdefault.jpg?sqp=-oaymwEXCPYBEIoBSFryq4qpAwkIARUAAIhCGAE=&amp;rs=AOn4CLBP_exJgdQkxroXarYBQiIxJsngFw">
          <a:hlinkClick xmlns:r="http://schemas.openxmlformats.org/officeDocument/2006/relationships" r:id="rId772"/>
          <a:extLst>
            <a:ext uri="{FF2B5EF4-FFF2-40B4-BE49-F238E27FC236}">
              <a16:creationId xmlns:a16="http://schemas.microsoft.com/office/drawing/2014/main" id="{DF3230C9-55AD-45C7-A4CA-020952426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7075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1832</xdr:row>
      <xdr:rowOff>0</xdr:rowOff>
    </xdr:from>
    <xdr:to>
      <xdr:col>3</xdr:col>
      <xdr:colOff>171450</xdr:colOff>
      <xdr:row>1834</xdr:row>
      <xdr:rowOff>733425</xdr:rowOff>
    </xdr:to>
    <xdr:pic>
      <xdr:nvPicPr>
        <xdr:cNvPr id="429" name="img" descr="https://i.ytimg.com/vi/PyxVWN0nGyg/hqdefault.jpg?sqp=-oaymwEXCPYBEIoBSFryq4qpAwkIARUAAIhCGAE=&amp;rs=AOn4CLAN7FgkBIoQHuqHlW769p4d0DM2rg">
          <a:hlinkClick xmlns:r="http://schemas.openxmlformats.org/officeDocument/2006/relationships" r:id="rId774"/>
          <a:extLst>
            <a:ext uri="{FF2B5EF4-FFF2-40B4-BE49-F238E27FC236}">
              <a16:creationId xmlns:a16="http://schemas.microsoft.com/office/drawing/2014/main" id="{9A072D1F-B893-4C53-8097-E7610082A4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7270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1837</xdr:row>
      <xdr:rowOff>0</xdr:rowOff>
    </xdr:from>
    <xdr:to>
      <xdr:col>3</xdr:col>
      <xdr:colOff>171450</xdr:colOff>
      <xdr:row>1839</xdr:row>
      <xdr:rowOff>733425</xdr:rowOff>
    </xdr:to>
    <xdr:pic>
      <xdr:nvPicPr>
        <xdr:cNvPr id="430" name="img" descr="https://i.ytimg.com/vi/1InBj1-VZl8/hqdefault.jpg?sqp=-oaymwEXCPYBEIoBSFryq4qpAwkIARUAAIhCGAE=&amp;rs=AOn4CLCVSEukuto6wb1-y18gjdjSc117rA">
          <a:hlinkClick xmlns:r="http://schemas.openxmlformats.org/officeDocument/2006/relationships" r:id="rId776"/>
          <a:extLst>
            <a:ext uri="{FF2B5EF4-FFF2-40B4-BE49-F238E27FC236}">
              <a16:creationId xmlns:a16="http://schemas.microsoft.com/office/drawing/2014/main" id="{81192ABB-ECB5-4CF9-B84F-9B786E3FA9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7465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1841</xdr:row>
      <xdr:rowOff>0</xdr:rowOff>
    </xdr:from>
    <xdr:to>
      <xdr:col>3</xdr:col>
      <xdr:colOff>171450</xdr:colOff>
      <xdr:row>1843</xdr:row>
      <xdr:rowOff>733425</xdr:rowOff>
    </xdr:to>
    <xdr:pic>
      <xdr:nvPicPr>
        <xdr:cNvPr id="431" name="img" descr="https://i.ytimg.com/vi/h5G0grgSW0g/hqdefault.jpg?sqp=-oaymwEXCPYBEIoBSFryq4qpAwkIARUAAIhCGAE=&amp;rs=AOn4CLDhvuyA7U5lfaSHtPIKDoL_1xKwgg">
          <a:hlinkClick xmlns:r="http://schemas.openxmlformats.org/officeDocument/2006/relationships" r:id="rId778"/>
          <a:extLst>
            <a:ext uri="{FF2B5EF4-FFF2-40B4-BE49-F238E27FC236}">
              <a16:creationId xmlns:a16="http://schemas.microsoft.com/office/drawing/2014/main" id="{CF8FEE68-7B08-47FE-B2BB-0D3FBACA33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7737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1846</xdr:row>
      <xdr:rowOff>0</xdr:rowOff>
    </xdr:from>
    <xdr:to>
      <xdr:col>3</xdr:col>
      <xdr:colOff>171450</xdr:colOff>
      <xdr:row>1848</xdr:row>
      <xdr:rowOff>733425</xdr:rowOff>
    </xdr:to>
    <xdr:pic>
      <xdr:nvPicPr>
        <xdr:cNvPr id="432" name="img" descr="https://i.ytimg.com/vi/b6yjd1VicmQ/hqdefault.jpg?sqp=-oaymwEXCPYBEIoBSFryq4qpAwkIARUAAIhCGAE=&amp;rs=AOn4CLC5KG6JEE-x_h9DB69sFfznYXbkLw">
          <a:hlinkClick xmlns:r="http://schemas.openxmlformats.org/officeDocument/2006/relationships" r:id="rId780"/>
          <a:extLst>
            <a:ext uri="{FF2B5EF4-FFF2-40B4-BE49-F238E27FC236}">
              <a16:creationId xmlns:a16="http://schemas.microsoft.com/office/drawing/2014/main" id="{52069E8A-F33F-43C1-A585-B0F95D42C7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0087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1851</xdr:row>
      <xdr:rowOff>0</xdr:rowOff>
    </xdr:from>
    <xdr:to>
      <xdr:col>3</xdr:col>
      <xdr:colOff>171450</xdr:colOff>
      <xdr:row>1853</xdr:row>
      <xdr:rowOff>733425</xdr:rowOff>
    </xdr:to>
    <xdr:pic>
      <xdr:nvPicPr>
        <xdr:cNvPr id="433" name="img" descr="https://i.ytimg.com/vi/vgMT8-HOIzA/hqdefault.jpg?sqp=-oaymwEXCPYBEIoBSFryq4qpAwkIARUAAIhCGAE=&amp;rs=AOn4CLAvwuZeWAbw8BAe5rG-pfjgBSn4oQ">
          <a:hlinkClick xmlns:r="http://schemas.openxmlformats.org/officeDocument/2006/relationships" r:id="rId782"/>
          <a:extLst>
            <a:ext uri="{FF2B5EF4-FFF2-40B4-BE49-F238E27FC236}">
              <a16:creationId xmlns:a16="http://schemas.microsoft.com/office/drawing/2014/main" id="{51C401D6-7C1A-4300-9380-B825DD34ED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2421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1856</xdr:row>
      <xdr:rowOff>0</xdr:rowOff>
    </xdr:from>
    <xdr:to>
      <xdr:col>3</xdr:col>
      <xdr:colOff>171450</xdr:colOff>
      <xdr:row>1858</xdr:row>
      <xdr:rowOff>733425</xdr:rowOff>
    </xdr:to>
    <xdr:pic>
      <xdr:nvPicPr>
        <xdr:cNvPr id="434" name="img" descr="https://i.ytimg.com/vi/NcA7Nmp6qnU/hqdefault.jpg?sqp=-oaymwEXCPYBEIoBSFryq4qpAwkIARUAAIhCGAE=&amp;rs=AOn4CLB6DzWNCzRlGr-HL6bduIRQ4WdArg">
          <a:hlinkClick xmlns:r="http://schemas.openxmlformats.org/officeDocument/2006/relationships" r:id="rId784"/>
          <a:extLst>
            <a:ext uri="{FF2B5EF4-FFF2-40B4-BE49-F238E27FC236}">
              <a16:creationId xmlns:a16="http://schemas.microsoft.com/office/drawing/2014/main" id="{E6DA46A3-1778-49AC-8E62-6082A326A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513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1861</xdr:row>
      <xdr:rowOff>0</xdr:rowOff>
    </xdr:from>
    <xdr:to>
      <xdr:col>3</xdr:col>
      <xdr:colOff>171450</xdr:colOff>
      <xdr:row>1863</xdr:row>
      <xdr:rowOff>733425</xdr:rowOff>
    </xdr:to>
    <xdr:pic>
      <xdr:nvPicPr>
        <xdr:cNvPr id="435" name="img" descr="https://i.ytimg.com/vi/jfe5CttwKB4/hqdefault.jpg?sqp=-oaymwEXCPYBEIoBSFryq4qpAwkIARUAAIhCGAE=&amp;rs=AOn4CLBV-vSc6RW6risnE9JbF0BOWdnwmQ">
          <a:hlinkClick xmlns:r="http://schemas.openxmlformats.org/officeDocument/2006/relationships" r:id="rId786"/>
          <a:extLst>
            <a:ext uri="{FF2B5EF4-FFF2-40B4-BE49-F238E27FC236}">
              <a16:creationId xmlns:a16="http://schemas.microsoft.com/office/drawing/2014/main" id="{25B4D1E3-3099-4D82-A0F6-25EDF0583C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7278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1866</xdr:row>
      <xdr:rowOff>0</xdr:rowOff>
    </xdr:from>
    <xdr:to>
      <xdr:col>3</xdr:col>
      <xdr:colOff>171450</xdr:colOff>
      <xdr:row>1868</xdr:row>
      <xdr:rowOff>733425</xdr:rowOff>
    </xdr:to>
    <xdr:pic>
      <xdr:nvPicPr>
        <xdr:cNvPr id="436" name="img" descr="https://i.ytimg.com/vi/bOCx853wJ3E/hqdefault.jpg?sqp=-oaymwEXCPYBEIoBSFryq4qpAwkIARUAAIhCGAE=&amp;rs=AOn4CLDRJ4Dp-E0INqT21eHfWRfmi0f67Q">
          <a:hlinkClick xmlns:r="http://schemas.openxmlformats.org/officeDocument/2006/relationships" r:id="rId788"/>
          <a:extLst>
            <a:ext uri="{FF2B5EF4-FFF2-40B4-BE49-F238E27FC236}">
              <a16:creationId xmlns:a16="http://schemas.microsoft.com/office/drawing/2014/main" id="{9A0B728D-E925-4BF9-ADA9-C0702B2BA6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9421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1870</xdr:row>
      <xdr:rowOff>0</xdr:rowOff>
    </xdr:from>
    <xdr:to>
      <xdr:col>3</xdr:col>
      <xdr:colOff>171450</xdr:colOff>
      <xdr:row>1872</xdr:row>
      <xdr:rowOff>733425</xdr:rowOff>
    </xdr:to>
    <xdr:pic>
      <xdr:nvPicPr>
        <xdr:cNvPr id="437" name="img" descr="https://i.ytimg.com/vi/gFXILIBTfG4/hqdefault.jpg?sqp=-oaymwEXCPYBEIoBSFryq4qpAwkIARUAAIhCGAE=&amp;rs=AOn4CLD2QGwAq27qTHpkciPJN68N0z20JA">
          <a:hlinkClick xmlns:r="http://schemas.openxmlformats.org/officeDocument/2006/relationships" r:id="rId790"/>
          <a:extLst>
            <a:ext uri="{FF2B5EF4-FFF2-40B4-BE49-F238E27FC236}">
              <a16:creationId xmlns:a16="http://schemas.microsoft.com/office/drawing/2014/main" id="{4E02BE0B-486A-405F-8521-AA32BAA340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9213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1874</xdr:row>
      <xdr:rowOff>0</xdr:rowOff>
    </xdr:from>
    <xdr:to>
      <xdr:col>3</xdr:col>
      <xdr:colOff>171450</xdr:colOff>
      <xdr:row>1878</xdr:row>
      <xdr:rowOff>47625</xdr:rowOff>
    </xdr:to>
    <xdr:sp macro="" textlink="">
      <xdr:nvSpPr>
        <xdr:cNvPr id="1461" name="img">
          <a:hlinkClick xmlns:r="http://schemas.openxmlformats.org/officeDocument/2006/relationships" r:id="rId792"/>
          <a:extLst>
            <a:ext uri="{FF2B5EF4-FFF2-40B4-BE49-F238E27FC236}">
              <a16:creationId xmlns:a16="http://schemas.microsoft.com/office/drawing/2014/main" id="{9F53852B-8B93-450E-A607-A1DCFDB4BA7F}"/>
            </a:ext>
          </a:extLst>
        </xdr:cNvPr>
        <xdr:cNvSpPr>
          <a:spLocks noChangeAspect="1" noChangeArrowheads="1"/>
        </xdr:cNvSpPr>
      </xdr:nvSpPr>
      <xdr:spPr bwMode="auto">
        <a:xfrm>
          <a:off x="0" y="1094660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1879</xdr:row>
      <xdr:rowOff>0</xdr:rowOff>
    </xdr:from>
    <xdr:to>
      <xdr:col>3</xdr:col>
      <xdr:colOff>171450</xdr:colOff>
      <xdr:row>1881</xdr:row>
      <xdr:rowOff>1619250</xdr:rowOff>
    </xdr:to>
    <xdr:sp macro="" textlink="">
      <xdr:nvSpPr>
        <xdr:cNvPr id="1462" name="img">
          <a:hlinkClick xmlns:r="http://schemas.openxmlformats.org/officeDocument/2006/relationships" r:id="rId793"/>
          <a:extLst>
            <a:ext uri="{FF2B5EF4-FFF2-40B4-BE49-F238E27FC236}">
              <a16:creationId xmlns:a16="http://schemas.microsoft.com/office/drawing/2014/main" id="{DD448352-A0F0-454C-A47C-D7BFD4549EFA}"/>
            </a:ext>
          </a:extLst>
        </xdr:cNvPr>
        <xdr:cNvSpPr>
          <a:spLocks noChangeAspect="1" noChangeArrowheads="1"/>
        </xdr:cNvSpPr>
      </xdr:nvSpPr>
      <xdr:spPr bwMode="auto">
        <a:xfrm>
          <a:off x="0" y="1096803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1884</xdr:row>
      <xdr:rowOff>0</xdr:rowOff>
    </xdr:from>
    <xdr:to>
      <xdr:col>3</xdr:col>
      <xdr:colOff>171450</xdr:colOff>
      <xdr:row>1886</xdr:row>
      <xdr:rowOff>1619250</xdr:rowOff>
    </xdr:to>
    <xdr:sp macro="" textlink="">
      <xdr:nvSpPr>
        <xdr:cNvPr id="1463" name="img">
          <a:hlinkClick xmlns:r="http://schemas.openxmlformats.org/officeDocument/2006/relationships" r:id="rId794"/>
          <a:extLst>
            <a:ext uri="{FF2B5EF4-FFF2-40B4-BE49-F238E27FC236}">
              <a16:creationId xmlns:a16="http://schemas.microsoft.com/office/drawing/2014/main" id="{34B63D94-3F9B-44E8-8621-B43CDEBE9FDC}"/>
            </a:ext>
          </a:extLst>
        </xdr:cNvPr>
        <xdr:cNvSpPr>
          <a:spLocks noChangeAspect="1" noChangeArrowheads="1"/>
        </xdr:cNvSpPr>
      </xdr:nvSpPr>
      <xdr:spPr bwMode="auto">
        <a:xfrm>
          <a:off x="0" y="1099708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1889</xdr:row>
      <xdr:rowOff>0</xdr:rowOff>
    </xdr:from>
    <xdr:to>
      <xdr:col>3</xdr:col>
      <xdr:colOff>171450</xdr:colOff>
      <xdr:row>1891</xdr:row>
      <xdr:rowOff>1619250</xdr:rowOff>
    </xdr:to>
    <xdr:sp macro="" textlink="">
      <xdr:nvSpPr>
        <xdr:cNvPr id="1464" name="img">
          <a:hlinkClick xmlns:r="http://schemas.openxmlformats.org/officeDocument/2006/relationships" r:id="rId795"/>
          <a:extLst>
            <a:ext uri="{FF2B5EF4-FFF2-40B4-BE49-F238E27FC236}">
              <a16:creationId xmlns:a16="http://schemas.microsoft.com/office/drawing/2014/main" id="{6A2792A2-9CCC-4AC5-8307-D23E526288B0}"/>
            </a:ext>
          </a:extLst>
        </xdr:cNvPr>
        <xdr:cNvSpPr>
          <a:spLocks noChangeAspect="1" noChangeArrowheads="1"/>
        </xdr:cNvSpPr>
      </xdr:nvSpPr>
      <xdr:spPr bwMode="auto">
        <a:xfrm>
          <a:off x="0" y="1102804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1894</xdr:row>
      <xdr:rowOff>0</xdr:rowOff>
    </xdr:from>
    <xdr:to>
      <xdr:col>3</xdr:col>
      <xdr:colOff>171450</xdr:colOff>
      <xdr:row>1897</xdr:row>
      <xdr:rowOff>95250</xdr:rowOff>
    </xdr:to>
    <xdr:sp macro="" textlink="">
      <xdr:nvSpPr>
        <xdr:cNvPr id="1465" name="img">
          <a:hlinkClick xmlns:r="http://schemas.openxmlformats.org/officeDocument/2006/relationships" r:id="rId796"/>
          <a:extLst>
            <a:ext uri="{FF2B5EF4-FFF2-40B4-BE49-F238E27FC236}">
              <a16:creationId xmlns:a16="http://schemas.microsoft.com/office/drawing/2014/main" id="{F7F68AFD-B65A-48CA-9E88-754CD2AAE886}"/>
            </a:ext>
          </a:extLst>
        </xdr:cNvPr>
        <xdr:cNvSpPr>
          <a:spLocks noChangeAspect="1" noChangeArrowheads="1"/>
        </xdr:cNvSpPr>
      </xdr:nvSpPr>
      <xdr:spPr bwMode="auto">
        <a:xfrm>
          <a:off x="0" y="1107043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1899</xdr:row>
      <xdr:rowOff>0</xdr:rowOff>
    </xdr:from>
    <xdr:to>
      <xdr:col>3</xdr:col>
      <xdr:colOff>171450</xdr:colOff>
      <xdr:row>1901</xdr:row>
      <xdr:rowOff>1619250</xdr:rowOff>
    </xdr:to>
    <xdr:sp macro="" textlink="">
      <xdr:nvSpPr>
        <xdr:cNvPr id="1466" name="img">
          <a:hlinkClick xmlns:r="http://schemas.openxmlformats.org/officeDocument/2006/relationships" r:id="rId797"/>
          <a:extLst>
            <a:ext uri="{FF2B5EF4-FFF2-40B4-BE49-F238E27FC236}">
              <a16:creationId xmlns:a16="http://schemas.microsoft.com/office/drawing/2014/main" id="{B07DEF25-19D6-45DA-91A0-D3EE8AE530C8}"/>
            </a:ext>
          </a:extLst>
        </xdr:cNvPr>
        <xdr:cNvSpPr>
          <a:spLocks noChangeAspect="1" noChangeArrowheads="1"/>
        </xdr:cNvSpPr>
      </xdr:nvSpPr>
      <xdr:spPr bwMode="auto">
        <a:xfrm>
          <a:off x="0" y="1109567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1904</xdr:row>
      <xdr:rowOff>0</xdr:rowOff>
    </xdr:from>
    <xdr:to>
      <xdr:col>3</xdr:col>
      <xdr:colOff>171450</xdr:colOff>
      <xdr:row>1909</xdr:row>
      <xdr:rowOff>47625</xdr:rowOff>
    </xdr:to>
    <xdr:sp macro="" textlink="">
      <xdr:nvSpPr>
        <xdr:cNvPr id="1467" name="img">
          <a:hlinkClick xmlns:r="http://schemas.openxmlformats.org/officeDocument/2006/relationships" r:id="rId798"/>
          <a:extLst>
            <a:ext uri="{FF2B5EF4-FFF2-40B4-BE49-F238E27FC236}">
              <a16:creationId xmlns:a16="http://schemas.microsoft.com/office/drawing/2014/main" id="{4EA46EF1-B633-4A0B-8817-C57D7E3F8B0E}"/>
            </a:ext>
          </a:extLst>
        </xdr:cNvPr>
        <xdr:cNvSpPr>
          <a:spLocks noChangeAspect="1" noChangeArrowheads="1"/>
        </xdr:cNvSpPr>
      </xdr:nvSpPr>
      <xdr:spPr bwMode="auto">
        <a:xfrm>
          <a:off x="0" y="1112662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1909</xdr:row>
      <xdr:rowOff>0</xdr:rowOff>
    </xdr:from>
    <xdr:to>
      <xdr:col>3</xdr:col>
      <xdr:colOff>171450</xdr:colOff>
      <xdr:row>1913</xdr:row>
      <xdr:rowOff>47625</xdr:rowOff>
    </xdr:to>
    <xdr:sp macro="" textlink="">
      <xdr:nvSpPr>
        <xdr:cNvPr id="1468" name="img">
          <a:hlinkClick xmlns:r="http://schemas.openxmlformats.org/officeDocument/2006/relationships" r:id="rId799"/>
          <a:extLst>
            <a:ext uri="{FF2B5EF4-FFF2-40B4-BE49-F238E27FC236}">
              <a16:creationId xmlns:a16="http://schemas.microsoft.com/office/drawing/2014/main" id="{BFEC62D9-503D-45D3-A50A-534E22EBE5B8}"/>
            </a:ext>
          </a:extLst>
        </xdr:cNvPr>
        <xdr:cNvSpPr>
          <a:spLocks noChangeAspect="1" noChangeArrowheads="1"/>
        </xdr:cNvSpPr>
      </xdr:nvSpPr>
      <xdr:spPr bwMode="auto">
        <a:xfrm>
          <a:off x="0" y="1114615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1914</xdr:row>
      <xdr:rowOff>0</xdr:rowOff>
    </xdr:from>
    <xdr:to>
      <xdr:col>3</xdr:col>
      <xdr:colOff>171450</xdr:colOff>
      <xdr:row>1916</xdr:row>
      <xdr:rowOff>733425</xdr:rowOff>
    </xdr:to>
    <xdr:pic>
      <xdr:nvPicPr>
        <xdr:cNvPr id="446" name="img" descr="https://i.ytimg.com/vi/V23T-YBTARY/hqdefault.jpg?sqp=-oaymwEXCPYBEIoBSFryq4qpAwkIARUAAIhCGAE=&amp;rs=AOn4CLBUaVKXtfwKEXFZ3q5VZczIMDZL0Q">
          <a:hlinkClick xmlns:r="http://schemas.openxmlformats.org/officeDocument/2006/relationships" r:id="rId800"/>
          <a:extLst>
            <a:ext uri="{FF2B5EF4-FFF2-40B4-BE49-F238E27FC236}">
              <a16:creationId xmlns:a16="http://schemas.microsoft.com/office/drawing/2014/main" id="{ADCB4E47-709A-4160-8357-5C93D0D5BF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16758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1919</xdr:row>
      <xdr:rowOff>0</xdr:rowOff>
    </xdr:from>
    <xdr:to>
      <xdr:col>3</xdr:col>
      <xdr:colOff>171450</xdr:colOff>
      <xdr:row>1921</xdr:row>
      <xdr:rowOff>733425</xdr:rowOff>
    </xdr:to>
    <xdr:pic>
      <xdr:nvPicPr>
        <xdr:cNvPr id="447" name="img" descr="https://i.ytimg.com/vi/jDeevLZhCLc/hqdefault.jpg?sqp=-oaymwEXCPYBEIoBSFryq4qpAwkIARUAAIhCGAE=&amp;rs=AOn4CLD_x5piU_NVq-B7VG566aR8lLORBw">
          <a:hlinkClick xmlns:r="http://schemas.openxmlformats.org/officeDocument/2006/relationships" r:id="rId802"/>
          <a:extLst>
            <a:ext uri="{FF2B5EF4-FFF2-40B4-BE49-F238E27FC236}">
              <a16:creationId xmlns:a16="http://schemas.microsoft.com/office/drawing/2014/main" id="{0F0EB54B-9B05-4EAB-A0C3-1284AD8918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1947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1923</xdr:row>
      <xdr:rowOff>0</xdr:rowOff>
    </xdr:from>
    <xdr:to>
      <xdr:col>3</xdr:col>
      <xdr:colOff>171450</xdr:colOff>
      <xdr:row>1925</xdr:row>
      <xdr:rowOff>733425</xdr:rowOff>
    </xdr:to>
    <xdr:pic>
      <xdr:nvPicPr>
        <xdr:cNvPr id="448" name="img" descr="https://i.ytimg.com/vi/qdVJsJJXPtY/hqdefault.jpg?sqp=-oaymwEXCPYBEIoBSFryq4qpAwkIARUAAIhCGAE=&amp;rs=AOn4CLBuobubHfdJC9kQHZD-wf9r0qiv-w">
          <a:hlinkClick xmlns:r="http://schemas.openxmlformats.org/officeDocument/2006/relationships" r:id="rId804"/>
          <a:extLst>
            <a:ext uri="{FF2B5EF4-FFF2-40B4-BE49-F238E27FC236}">
              <a16:creationId xmlns:a16="http://schemas.microsoft.com/office/drawing/2014/main" id="{F3131A9E-D93D-4FA7-A161-F486FCE87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21425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1928</xdr:row>
      <xdr:rowOff>0</xdr:rowOff>
    </xdr:from>
    <xdr:to>
      <xdr:col>3</xdr:col>
      <xdr:colOff>171450</xdr:colOff>
      <xdr:row>1930</xdr:row>
      <xdr:rowOff>733425</xdr:rowOff>
    </xdr:to>
    <xdr:pic>
      <xdr:nvPicPr>
        <xdr:cNvPr id="449" name="img" descr="https://i.ytimg.com/vi/2qbKcuTKrDI/hqdefault.jpg?sqp=-oaymwEXCPYBEIoBSFryq4qpAwkIARUAAIhCGAE=&amp;rs=AOn4CLDymMrJt9i0Hd2-6igrQOaJT_EUZQ">
          <a:hlinkClick xmlns:r="http://schemas.openxmlformats.org/officeDocument/2006/relationships" r:id="rId806"/>
          <a:extLst>
            <a:ext uri="{FF2B5EF4-FFF2-40B4-BE49-F238E27FC236}">
              <a16:creationId xmlns:a16="http://schemas.microsoft.com/office/drawing/2014/main" id="{910D40D1-8021-4344-9646-8FAFCFE4C8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2337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1932</xdr:row>
      <xdr:rowOff>0</xdr:rowOff>
    </xdr:from>
    <xdr:to>
      <xdr:col>3</xdr:col>
      <xdr:colOff>171450</xdr:colOff>
      <xdr:row>1934</xdr:row>
      <xdr:rowOff>733425</xdr:rowOff>
    </xdr:to>
    <xdr:pic>
      <xdr:nvPicPr>
        <xdr:cNvPr id="450" name="img" descr="https://i.ytimg.com/vi/iNsJTl7yUzE/hqdefault.jpg?sqp=-oaymwEXCPYBEIoBSFryq4qpAwkIARUAAIhCGAE=&amp;rs=AOn4CLD-SG3ZK4terI-Jrds1NOOdi7ZEhw">
          <a:hlinkClick xmlns:r="http://schemas.openxmlformats.org/officeDocument/2006/relationships" r:id="rId808"/>
          <a:extLst>
            <a:ext uri="{FF2B5EF4-FFF2-40B4-BE49-F238E27FC236}">
              <a16:creationId xmlns:a16="http://schemas.microsoft.com/office/drawing/2014/main" id="{D6D79202-DEB5-4DC5-9B83-A401B64E1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25902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1936</xdr:row>
      <xdr:rowOff>0</xdr:rowOff>
    </xdr:from>
    <xdr:to>
      <xdr:col>3</xdr:col>
      <xdr:colOff>171450</xdr:colOff>
      <xdr:row>1938</xdr:row>
      <xdr:rowOff>733425</xdr:rowOff>
    </xdr:to>
    <xdr:pic>
      <xdr:nvPicPr>
        <xdr:cNvPr id="451" name="img" descr="https://i.ytimg.com/vi/YVLxIhCHhpg/hqdefault.jpg?sqp=-oaymwEXCPYBEIoBSFryq4qpAwkIARUAAIhCGAE=&amp;rs=AOn4CLBM0e75V3gwtt37jXmRSlhlAywVZw">
          <a:hlinkClick xmlns:r="http://schemas.openxmlformats.org/officeDocument/2006/relationships" r:id="rId810"/>
          <a:extLst>
            <a:ext uri="{FF2B5EF4-FFF2-40B4-BE49-F238E27FC236}">
              <a16:creationId xmlns:a16="http://schemas.microsoft.com/office/drawing/2014/main" id="{0F9F8F93-403B-409F-B2DC-E8627059D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28236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1941</xdr:row>
      <xdr:rowOff>0</xdr:rowOff>
    </xdr:from>
    <xdr:to>
      <xdr:col>3</xdr:col>
      <xdr:colOff>171450</xdr:colOff>
      <xdr:row>1943</xdr:row>
      <xdr:rowOff>733425</xdr:rowOff>
    </xdr:to>
    <xdr:pic>
      <xdr:nvPicPr>
        <xdr:cNvPr id="452" name="img" descr="https://i.ytimg.com/vi/G0yaF7rw928/hqdefault.jpg?sqp=-oaymwEXCPYBEIoBSFryq4qpAwkIARUAAIhCGAE=&amp;rs=AOn4CLBIjunuODl0Zbx4p4CSZZJkwkx-eg">
          <a:hlinkClick xmlns:r="http://schemas.openxmlformats.org/officeDocument/2006/relationships" r:id="rId812"/>
          <a:extLst>
            <a:ext uri="{FF2B5EF4-FFF2-40B4-BE49-F238E27FC236}">
              <a16:creationId xmlns:a16="http://schemas.microsoft.com/office/drawing/2014/main" id="{BFD1A8E5-2F38-4258-9013-C5E7275E0F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171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1945</xdr:row>
      <xdr:rowOff>0</xdr:rowOff>
    </xdr:from>
    <xdr:to>
      <xdr:col>3</xdr:col>
      <xdr:colOff>171450</xdr:colOff>
      <xdr:row>1947</xdr:row>
      <xdr:rowOff>733425</xdr:rowOff>
    </xdr:to>
    <xdr:pic>
      <xdr:nvPicPr>
        <xdr:cNvPr id="453" name="img" descr="https://i.ytimg.com/vi/TNuBBNB-gXw/hqdefault.jpg?sqp=-oaymwEXCPYBEIoBSFryq4qpAwkIARUAAIhCGAE=&amp;rs=AOn4CLBabdO7T34UbY0vSOhBRkW5v7Gjgg">
          <a:hlinkClick xmlns:r="http://schemas.openxmlformats.org/officeDocument/2006/relationships" r:id="rId814"/>
          <a:extLst>
            <a:ext uri="{FF2B5EF4-FFF2-40B4-BE49-F238E27FC236}">
              <a16:creationId xmlns:a16="http://schemas.microsoft.com/office/drawing/2014/main" id="{5E23869C-FD9B-427F-96FB-701B8AC973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404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1949</xdr:row>
      <xdr:rowOff>0</xdr:rowOff>
    </xdr:from>
    <xdr:to>
      <xdr:col>3</xdr:col>
      <xdr:colOff>171450</xdr:colOff>
      <xdr:row>1951</xdr:row>
      <xdr:rowOff>733425</xdr:rowOff>
    </xdr:to>
    <xdr:pic>
      <xdr:nvPicPr>
        <xdr:cNvPr id="454" name="img" descr="https://i.ytimg.com/vi/5l80odQSoSk/hqdefault.jpg?sqp=-oaymwEXCPYBEIoBSFryq4qpAwkIARUAAIhCGAE=&amp;rs=AOn4CLDZppXjMSBH4WymOXW5f3sq-PS7JQ">
          <a:hlinkClick xmlns:r="http://schemas.openxmlformats.org/officeDocument/2006/relationships" r:id="rId816"/>
          <a:extLst>
            <a:ext uri="{FF2B5EF4-FFF2-40B4-BE49-F238E27FC236}">
              <a16:creationId xmlns:a16="http://schemas.microsoft.com/office/drawing/2014/main" id="{4577F770-ADC3-4E16-98C4-F26CF41E0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6951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1953</xdr:row>
      <xdr:rowOff>0</xdr:rowOff>
    </xdr:from>
    <xdr:to>
      <xdr:col>3</xdr:col>
      <xdr:colOff>171450</xdr:colOff>
      <xdr:row>1955</xdr:row>
      <xdr:rowOff>733425</xdr:rowOff>
    </xdr:to>
    <xdr:pic>
      <xdr:nvPicPr>
        <xdr:cNvPr id="455" name="img" descr="https://i.ytimg.com/vi/R2nZUdObktk/hqdefault.jpg?sqp=-oaymwEXCPYBEIoBSFryq4qpAwkIARUAAIhCGAE=&amp;rs=AOn4CLBkx-0uasWyenTWqu4xv5xce9MO9g">
          <a:hlinkClick xmlns:r="http://schemas.openxmlformats.org/officeDocument/2006/relationships" r:id="rId818"/>
          <a:extLst>
            <a:ext uri="{FF2B5EF4-FFF2-40B4-BE49-F238E27FC236}">
              <a16:creationId xmlns:a16="http://schemas.microsoft.com/office/drawing/2014/main" id="{18773B09-3D51-493C-AE42-4EF064EE0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9856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1958</xdr:row>
      <xdr:rowOff>0</xdr:rowOff>
    </xdr:from>
    <xdr:to>
      <xdr:col>3</xdr:col>
      <xdr:colOff>171450</xdr:colOff>
      <xdr:row>1960</xdr:row>
      <xdr:rowOff>733425</xdr:rowOff>
    </xdr:to>
    <xdr:pic>
      <xdr:nvPicPr>
        <xdr:cNvPr id="456" name="img" descr="https://i.ytimg.com/vi/MBH7Sg8yzdc/hqdefault.jpg?sqp=-oaymwEXCPYBEIoBSFryq4qpAwkIARUAAIhCGAE=&amp;rs=AOn4CLCmsKbTjDmYeiHtZdww2c5m6S7DUw">
          <a:hlinkClick xmlns:r="http://schemas.openxmlformats.org/officeDocument/2006/relationships" r:id="rId820"/>
          <a:extLst>
            <a:ext uri="{FF2B5EF4-FFF2-40B4-BE49-F238E27FC236}">
              <a16:creationId xmlns:a16="http://schemas.microsoft.com/office/drawing/2014/main" id="{472E4FEF-5211-4238-8AD5-4049718298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199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1963</xdr:row>
      <xdr:rowOff>0</xdr:rowOff>
    </xdr:from>
    <xdr:to>
      <xdr:col>3</xdr:col>
      <xdr:colOff>171450</xdr:colOff>
      <xdr:row>1965</xdr:row>
      <xdr:rowOff>733425</xdr:rowOff>
    </xdr:to>
    <xdr:pic>
      <xdr:nvPicPr>
        <xdr:cNvPr id="457" name="img" descr="https://i.ytimg.com/vi/qS7ZheGGEN4/hqdefault.jpg?sqp=-oaymwEXCPYBEIoBSFryq4qpAwkIARUAAIhCGAE=&amp;rs=AOn4CLCJS6wTVYGb6L8n6AgyQCP_5X1B3Q">
          <a:hlinkClick xmlns:r="http://schemas.openxmlformats.org/officeDocument/2006/relationships" r:id="rId822"/>
          <a:extLst>
            <a:ext uri="{FF2B5EF4-FFF2-40B4-BE49-F238E27FC236}">
              <a16:creationId xmlns:a16="http://schemas.microsoft.com/office/drawing/2014/main" id="{43B8E60E-05BF-4C33-A338-7687B8D38A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4905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1967</xdr:row>
      <xdr:rowOff>0</xdr:rowOff>
    </xdr:from>
    <xdr:to>
      <xdr:col>3</xdr:col>
      <xdr:colOff>171450</xdr:colOff>
      <xdr:row>1969</xdr:row>
      <xdr:rowOff>733425</xdr:rowOff>
    </xdr:to>
    <xdr:pic>
      <xdr:nvPicPr>
        <xdr:cNvPr id="458" name="img" descr="https://i.ytimg.com/vi/rTeKZRsZvDY/hqdefault.jpg?sqp=-oaymwEXCPYBEIoBSFryq4qpAwkIARUAAIhCGAE=&amp;rs=AOn4CLDdkq9xZdNwyACLYPyjVPobxpw0uA">
          <a:hlinkClick xmlns:r="http://schemas.openxmlformats.org/officeDocument/2006/relationships" r:id="rId824"/>
          <a:extLst>
            <a:ext uri="{FF2B5EF4-FFF2-40B4-BE49-F238E27FC236}">
              <a16:creationId xmlns:a16="http://schemas.microsoft.com/office/drawing/2014/main" id="{60FBF070-B81E-4A8F-9858-FE7C78221B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7238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1972</xdr:row>
      <xdr:rowOff>0</xdr:rowOff>
    </xdr:from>
    <xdr:to>
      <xdr:col>3</xdr:col>
      <xdr:colOff>171450</xdr:colOff>
      <xdr:row>1974</xdr:row>
      <xdr:rowOff>733425</xdr:rowOff>
    </xdr:to>
    <xdr:pic>
      <xdr:nvPicPr>
        <xdr:cNvPr id="459" name="img" descr="https://i.ytimg.com/vi/XtgcC-ub5S0/hqdefault.jpg?sqp=-oaymwEXCPYBEIoBSFryq4qpAwkIARUAAIhCGAE=&amp;rs=AOn4CLA602muGGACSFuNqh0T4n-Wze0iKg">
          <a:hlinkClick xmlns:r="http://schemas.openxmlformats.org/officeDocument/2006/relationships" r:id="rId826"/>
          <a:extLst>
            <a:ext uri="{FF2B5EF4-FFF2-40B4-BE49-F238E27FC236}">
              <a16:creationId xmlns:a16="http://schemas.microsoft.com/office/drawing/2014/main" id="{D7D35248-DD94-4BE9-BA65-F7F00EF1F1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49572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1977</xdr:row>
      <xdr:rowOff>0</xdr:rowOff>
    </xdr:from>
    <xdr:to>
      <xdr:col>3</xdr:col>
      <xdr:colOff>171450</xdr:colOff>
      <xdr:row>1979</xdr:row>
      <xdr:rowOff>733425</xdr:rowOff>
    </xdr:to>
    <xdr:pic>
      <xdr:nvPicPr>
        <xdr:cNvPr id="460" name="img" descr="https://i.ytimg.com/vi/TdjgAbdgBkY/hqdefault.jpg?sqp=-oaymwEXCPYBEIoBSFryq4qpAwkIARUAAIhCGAE=&amp;rs=AOn4CLCwBVYNCF1bnL6mQbuzmRh7oPMahw">
          <a:hlinkClick xmlns:r="http://schemas.openxmlformats.org/officeDocument/2006/relationships" r:id="rId828"/>
          <a:extLst>
            <a:ext uri="{FF2B5EF4-FFF2-40B4-BE49-F238E27FC236}">
              <a16:creationId xmlns:a16="http://schemas.microsoft.com/office/drawing/2014/main" id="{6B21EFD7-5220-41AA-B49C-5A37557DE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53620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1981</xdr:row>
      <xdr:rowOff>0</xdr:rowOff>
    </xdr:from>
    <xdr:to>
      <xdr:col>3</xdr:col>
      <xdr:colOff>171450</xdr:colOff>
      <xdr:row>1983</xdr:row>
      <xdr:rowOff>733425</xdr:rowOff>
    </xdr:to>
    <xdr:pic>
      <xdr:nvPicPr>
        <xdr:cNvPr id="461" name="img" descr="https://i.ytimg.com/vi/JIwQTsZ4yQ0/hqdefault.jpg?sqp=-oaymwEXCPYBEIoBSFryq4qpAwkIARUAAIhCGAE=&amp;rs=AOn4CLDMcO0LP1e2VfaScl8kPwsyvn8d1w">
          <a:hlinkClick xmlns:r="http://schemas.openxmlformats.org/officeDocument/2006/relationships" r:id="rId830"/>
          <a:extLst>
            <a:ext uri="{FF2B5EF4-FFF2-40B4-BE49-F238E27FC236}">
              <a16:creationId xmlns:a16="http://schemas.microsoft.com/office/drawing/2014/main" id="{088DC784-8364-4366-BB79-4F67D11D7B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56716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1986</xdr:row>
      <xdr:rowOff>0</xdr:rowOff>
    </xdr:from>
    <xdr:to>
      <xdr:col>3</xdr:col>
      <xdr:colOff>171450</xdr:colOff>
      <xdr:row>1988</xdr:row>
      <xdr:rowOff>733425</xdr:rowOff>
    </xdr:to>
    <xdr:pic>
      <xdr:nvPicPr>
        <xdr:cNvPr id="462" name="img" descr="https://i.ytimg.com/vi/QXqjmIIhIrY/hqdefault.jpg?sqp=-oaymwEXCPYBEIoBSFryq4qpAwkIARUAAIhCGAE=&amp;rs=AOn4CLDInpLoFvb-ugY8-6SxhbDnK6K1xA">
          <a:hlinkClick xmlns:r="http://schemas.openxmlformats.org/officeDocument/2006/relationships" r:id="rId832"/>
          <a:extLst>
            <a:ext uri="{FF2B5EF4-FFF2-40B4-BE49-F238E27FC236}">
              <a16:creationId xmlns:a16="http://schemas.microsoft.com/office/drawing/2014/main" id="{467E7497-E0E9-48DF-8F70-6791302565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5904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1991</xdr:row>
      <xdr:rowOff>0</xdr:rowOff>
    </xdr:from>
    <xdr:to>
      <xdr:col>3</xdr:col>
      <xdr:colOff>171450</xdr:colOff>
      <xdr:row>1993</xdr:row>
      <xdr:rowOff>733425</xdr:rowOff>
    </xdr:to>
    <xdr:pic>
      <xdr:nvPicPr>
        <xdr:cNvPr id="463" name="img" descr="https://i.ytimg.com/vi/MN9UhQ4z-Ao/hqdefault.jpg?sqp=-oaymwEXCPYBEIoBSFryq4qpAwkIARUAAIhCGAE=&amp;rs=AOn4CLBzefB8zt76Ixp7qWWWAYxdfcPEuQ">
          <a:hlinkClick xmlns:r="http://schemas.openxmlformats.org/officeDocument/2006/relationships" r:id="rId834"/>
          <a:extLst>
            <a:ext uri="{FF2B5EF4-FFF2-40B4-BE49-F238E27FC236}">
              <a16:creationId xmlns:a16="http://schemas.microsoft.com/office/drawing/2014/main" id="{DD2AB8B6-FB21-4499-B2B3-9FD32C143E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61954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1996</xdr:row>
      <xdr:rowOff>0</xdr:rowOff>
    </xdr:from>
    <xdr:to>
      <xdr:col>3</xdr:col>
      <xdr:colOff>171450</xdr:colOff>
      <xdr:row>1998</xdr:row>
      <xdr:rowOff>1619250</xdr:rowOff>
    </xdr:to>
    <xdr:sp macro="" textlink="">
      <xdr:nvSpPr>
        <xdr:cNvPr id="1487" name="img">
          <a:hlinkClick xmlns:r="http://schemas.openxmlformats.org/officeDocument/2006/relationships" r:id="rId836"/>
          <a:extLst>
            <a:ext uri="{FF2B5EF4-FFF2-40B4-BE49-F238E27FC236}">
              <a16:creationId xmlns:a16="http://schemas.microsoft.com/office/drawing/2014/main" id="{BB9BA428-0AB9-4137-905B-29D58FF192BA}"/>
            </a:ext>
          </a:extLst>
        </xdr:cNvPr>
        <xdr:cNvSpPr>
          <a:spLocks noChangeAspect="1" noChangeArrowheads="1"/>
        </xdr:cNvSpPr>
      </xdr:nvSpPr>
      <xdr:spPr bwMode="auto">
        <a:xfrm>
          <a:off x="0" y="1164097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2001</xdr:row>
      <xdr:rowOff>0</xdr:rowOff>
    </xdr:from>
    <xdr:to>
      <xdr:col>3</xdr:col>
      <xdr:colOff>171450</xdr:colOff>
      <xdr:row>2003</xdr:row>
      <xdr:rowOff>1619250</xdr:rowOff>
    </xdr:to>
    <xdr:sp macro="" textlink="">
      <xdr:nvSpPr>
        <xdr:cNvPr id="1488" name="img">
          <a:hlinkClick xmlns:r="http://schemas.openxmlformats.org/officeDocument/2006/relationships" r:id="rId837"/>
          <a:extLst>
            <a:ext uri="{FF2B5EF4-FFF2-40B4-BE49-F238E27FC236}">
              <a16:creationId xmlns:a16="http://schemas.microsoft.com/office/drawing/2014/main" id="{C40178FC-6516-472C-9B29-73F5255C53BB}"/>
            </a:ext>
          </a:extLst>
        </xdr:cNvPr>
        <xdr:cNvSpPr>
          <a:spLocks noChangeAspect="1" noChangeArrowheads="1"/>
        </xdr:cNvSpPr>
      </xdr:nvSpPr>
      <xdr:spPr bwMode="auto">
        <a:xfrm>
          <a:off x="0" y="1167193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2006</xdr:row>
      <xdr:rowOff>0</xdr:rowOff>
    </xdr:from>
    <xdr:to>
      <xdr:col>3</xdr:col>
      <xdr:colOff>171450</xdr:colOff>
      <xdr:row>2009</xdr:row>
      <xdr:rowOff>95250</xdr:rowOff>
    </xdr:to>
    <xdr:sp macro="" textlink="">
      <xdr:nvSpPr>
        <xdr:cNvPr id="1489" name="img">
          <a:hlinkClick xmlns:r="http://schemas.openxmlformats.org/officeDocument/2006/relationships" r:id="rId838"/>
          <a:extLst>
            <a:ext uri="{FF2B5EF4-FFF2-40B4-BE49-F238E27FC236}">
              <a16:creationId xmlns:a16="http://schemas.microsoft.com/office/drawing/2014/main" id="{B774F38B-7BA3-4E68-947F-806782F48425}"/>
            </a:ext>
          </a:extLst>
        </xdr:cNvPr>
        <xdr:cNvSpPr>
          <a:spLocks noChangeAspect="1" noChangeArrowheads="1"/>
        </xdr:cNvSpPr>
      </xdr:nvSpPr>
      <xdr:spPr bwMode="auto">
        <a:xfrm>
          <a:off x="0" y="1170098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2011</xdr:row>
      <xdr:rowOff>0</xdr:rowOff>
    </xdr:from>
    <xdr:to>
      <xdr:col>3</xdr:col>
      <xdr:colOff>171450</xdr:colOff>
      <xdr:row>2013</xdr:row>
      <xdr:rowOff>1619250</xdr:rowOff>
    </xdr:to>
    <xdr:sp macro="" textlink="">
      <xdr:nvSpPr>
        <xdr:cNvPr id="1490" name="img">
          <a:hlinkClick xmlns:r="http://schemas.openxmlformats.org/officeDocument/2006/relationships" r:id="rId839"/>
          <a:extLst>
            <a:ext uri="{FF2B5EF4-FFF2-40B4-BE49-F238E27FC236}">
              <a16:creationId xmlns:a16="http://schemas.microsoft.com/office/drawing/2014/main" id="{A0CD814A-229D-4DC0-9241-8497427C8581}"/>
            </a:ext>
          </a:extLst>
        </xdr:cNvPr>
        <xdr:cNvSpPr>
          <a:spLocks noChangeAspect="1" noChangeArrowheads="1"/>
        </xdr:cNvSpPr>
      </xdr:nvSpPr>
      <xdr:spPr bwMode="auto">
        <a:xfrm>
          <a:off x="0" y="1172622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2016</xdr:row>
      <xdr:rowOff>0</xdr:rowOff>
    </xdr:from>
    <xdr:to>
      <xdr:col>3</xdr:col>
      <xdr:colOff>171450</xdr:colOff>
      <xdr:row>2018</xdr:row>
      <xdr:rowOff>1619250</xdr:rowOff>
    </xdr:to>
    <xdr:sp macro="" textlink="">
      <xdr:nvSpPr>
        <xdr:cNvPr id="1491" name="img">
          <a:hlinkClick xmlns:r="http://schemas.openxmlformats.org/officeDocument/2006/relationships" r:id="rId840"/>
          <a:extLst>
            <a:ext uri="{FF2B5EF4-FFF2-40B4-BE49-F238E27FC236}">
              <a16:creationId xmlns:a16="http://schemas.microsoft.com/office/drawing/2014/main" id="{6EBD98A0-9A3A-4918-9FC4-CC605B988374}"/>
            </a:ext>
          </a:extLst>
        </xdr:cNvPr>
        <xdr:cNvSpPr>
          <a:spLocks noChangeAspect="1" noChangeArrowheads="1"/>
        </xdr:cNvSpPr>
      </xdr:nvSpPr>
      <xdr:spPr bwMode="auto">
        <a:xfrm>
          <a:off x="0" y="1176480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2021</xdr:row>
      <xdr:rowOff>0</xdr:rowOff>
    </xdr:from>
    <xdr:to>
      <xdr:col>3</xdr:col>
      <xdr:colOff>171450</xdr:colOff>
      <xdr:row>2027</xdr:row>
      <xdr:rowOff>238125</xdr:rowOff>
    </xdr:to>
    <xdr:sp macro="" textlink="">
      <xdr:nvSpPr>
        <xdr:cNvPr id="1492" name="img">
          <a:hlinkClick xmlns:r="http://schemas.openxmlformats.org/officeDocument/2006/relationships" r:id="rId841"/>
          <a:extLst>
            <a:ext uri="{FF2B5EF4-FFF2-40B4-BE49-F238E27FC236}">
              <a16:creationId xmlns:a16="http://schemas.microsoft.com/office/drawing/2014/main" id="{526BA9A4-EC38-447C-8575-D6DFC46A95CD}"/>
            </a:ext>
          </a:extLst>
        </xdr:cNvPr>
        <xdr:cNvSpPr>
          <a:spLocks noChangeAspect="1" noChangeArrowheads="1"/>
        </xdr:cNvSpPr>
      </xdr:nvSpPr>
      <xdr:spPr bwMode="auto">
        <a:xfrm>
          <a:off x="0" y="1179195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2025</xdr:row>
      <xdr:rowOff>0</xdr:rowOff>
    </xdr:from>
    <xdr:to>
      <xdr:col>3</xdr:col>
      <xdr:colOff>171450</xdr:colOff>
      <xdr:row>2027</xdr:row>
      <xdr:rowOff>1619250</xdr:rowOff>
    </xdr:to>
    <xdr:sp macro="" textlink="">
      <xdr:nvSpPr>
        <xdr:cNvPr id="1493" name="img">
          <a:hlinkClick xmlns:r="http://schemas.openxmlformats.org/officeDocument/2006/relationships" r:id="rId842"/>
          <a:extLst>
            <a:ext uri="{FF2B5EF4-FFF2-40B4-BE49-F238E27FC236}">
              <a16:creationId xmlns:a16="http://schemas.microsoft.com/office/drawing/2014/main" id="{F0B1C82A-12DC-4AC5-AE24-937D76AADD03}"/>
            </a:ext>
          </a:extLst>
        </xdr:cNvPr>
        <xdr:cNvSpPr>
          <a:spLocks noChangeAspect="1" noChangeArrowheads="1"/>
        </xdr:cNvSpPr>
      </xdr:nvSpPr>
      <xdr:spPr bwMode="auto">
        <a:xfrm>
          <a:off x="0" y="1180576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2030</xdr:row>
      <xdr:rowOff>0</xdr:rowOff>
    </xdr:from>
    <xdr:to>
      <xdr:col>3</xdr:col>
      <xdr:colOff>171450</xdr:colOff>
      <xdr:row>2032</xdr:row>
      <xdr:rowOff>1619250</xdr:rowOff>
    </xdr:to>
    <xdr:sp macro="" textlink="">
      <xdr:nvSpPr>
        <xdr:cNvPr id="1494" name="img">
          <a:hlinkClick xmlns:r="http://schemas.openxmlformats.org/officeDocument/2006/relationships" r:id="rId843"/>
          <a:extLst>
            <a:ext uri="{FF2B5EF4-FFF2-40B4-BE49-F238E27FC236}">
              <a16:creationId xmlns:a16="http://schemas.microsoft.com/office/drawing/2014/main" id="{3F92E7BC-DAE5-4388-B18C-8D4C50B0EEBF}"/>
            </a:ext>
          </a:extLst>
        </xdr:cNvPr>
        <xdr:cNvSpPr>
          <a:spLocks noChangeAspect="1" noChangeArrowheads="1"/>
        </xdr:cNvSpPr>
      </xdr:nvSpPr>
      <xdr:spPr bwMode="auto">
        <a:xfrm>
          <a:off x="0" y="1183481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2035</xdr:row>
      <xdr:rowOff>0</xdr:rowOff>
    </xdr:from>
    <xdr:to>
      <xdr:col>3</xdr:col>
      <xdr:colOff>171450</xdr:colOff>
      <xdr:row>2037</xdr:row>
      <xdr:rowOff>1619250</xdr:rowOff>
    </xdr:to>
    <xdr:sp macro="" textlink="">
      <xdr:nvSpPr>
        <xdr:cNvPr id="1495" name="img">
          <a:hlinkClick xmlns:r="http://schemas.openxmlformats.org/officeDocument/2006/relationships" r:id="rId844"/>
          <a:extLst>
            <a:ext uri="{FF2B5EF4-FFF2-40B4-BE49-F238E27FC236}">
              <a16:creationId xmlns:a16="http://schemas.microsoft.com/office/drawing/2014/main" id="{83E00A50-0E03-451A-927A-F70209DA902F}"/>
            </a:ext>
          </a:extLst>
        </xdr:cNvPr>
        <xdr:cNvSpPr>
          <a:spLocks noChangeAspect="1" noChangeArrowheads="1"/>
        </xdr:cNvSpPr>
      </xdr:nvSpPr>
      <xdr:spPr bwMode="auto">
        <a:xfrm>
          <a:off x="0" y="1186767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2039</xdr:row>
      <xdr:rowOff>0</xdr:rowOff>
    </xdr:from>
    <xdr:to>
      <xdr:col>3</xdr:col>
      <xdr:colOff>171450</xdr:colOff>
      <xdr:row>2041</xdr:row>
      <xdr:rowOff>1619250</xdr:rowOff>
    </xdr:to>
    <xdr:sp macro="" textlink="">
      <xdr:nvSpPr>
        <xdr:cNvPr id="1496" name="img">
          <a:hlinkClick xmlns:r="http://schemas.openxmlformats.org/officeDocument/2006/relationships" r:id="rId845"/>
          <a:extLst>
            <a:ext uri="{FF2B5EF4-FFF2-40B4-BE49-F238E27FC236}">
              <a16:creationId xmlns:a16="http://schemas.microsoft.com/office/drawing/2014/main" id="{ACF3789A-4F29-4F33-ABFC-2CED8B48EF61}"/>
            </a:ext>
          </a:extLst>
        </xdr:cNvPr>
        <xdr:cNvSpPr>
          <a:spLocks noChangeAspect="1" noChangeArrowheads="1"/>
        </xdr:cNvSpPr>
      </xdr:nvSpPr>
      <xdr:spPr bwMode="auto">
        <a:xfrm>
          <a:off x="0" y="1189863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2044</xdr:row>
      <xdr:rowOff>0</xdr:rowOff>
    </xdr:from>
    <xdr:to>
      <xdr:col>3</xdr:col>
      <xdr:colOff>171450</xdr:colOff>
      <xdr:row>2046</xdr:row>
      <xdr:rowOff>733425</xdr:rowOff>
    </xdr:to>
    <xdr:pic>
      <xdr:nvPicPr>
        <xdr:cNvPr id="474" name="img" descr="https://i.ytimg.com/vi/3bkLxKAA3w8/hqdefault.jpg?sqp=-oaymwEXCPYBEIoBSFryq4qpAwkIARUAAIhCGAE=&amp;rs=AOn4CLCOmpbkOJXUi3bBhDV3WK1Yg-nruA">
          <a:hlinkClick xmlns:r="http://schemas.openxmlformats.org/officeDocument/2006/relationships" r:id="rId846"/>
          <a:extLst>
            <a:ext uri="{FF2B5EF4-FFF2-40B4-BE49-F238E27FC236}">
              <a16:creationId xmlns:a16="http://schemas.microsoft.com/office/drawing/2014/main" id="{C426A671-DC09-4B33-B4D9-27810DDF6A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9333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2048</xdr:row>
      <xdr:rowOff>0</xdr:rowOff>
    </xdr:from>
    <xdr:to>
      <xdr:col>3</xdr:col>
      <xdr:colOff>171450</xdr:colOff>
      <xdr:row>2050</xdr:row>
      <xdr:rowOff>733425</xdr:rowOff>
    </xdr:to>
    <xdr:pic>
      <xdr:nvPicPr>
        <xdr:cNvPr id="475" name="img" descr="https://i.ytimg.com/vi/3se4kBO2sPk/hqdefault.jpg?sqp=-oaymwEXCPYBEIoBSFryq4qpAwkIARUAAIhCGAE=&amp;rs=AOn4CLBlWcKkapr6sM-AAjzfLdAy5qNjHw">
          <a:hlinkClick xmlns:r="http://schemas.openxmlformats.org/officeDocument/2006/relationships" r:id="rId848"/>
          <a:extLst>
            <a:ext uri="{FF2B5EF4-FFF2-40B4-BE49-F238E27FC236}">
              <a16:creationId xmlns:a16="http://schemas.microsoft.com/office/drawing/2014/main" id="{EC61ED82-EA2D-4741-ACB6-255BB3061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95863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2052</xdr:row>
      <xdr:rowOff>0</xdr:rowOff>
    </xdr:from>
    <xdr:to>
      <xdr:col>3</xdr:col>
      <xdr:colOff>171450</xdr:colOff>
      <xdr:row>2054</xdr:row>
      <xdr:rowOff>733425</xdr:rowOff>
    </xdr:to>
    <xdr:pic>
      <xdr:nvPicPr>
        <xdr:cNvPr id="476" name="img" descr="https://i.ytimg.com/vi/m39mp0PuN5c/hqdefault.jpg?sqp=-oaymwEXCPYBEIoBSFryq4qpAwkIARUAAIhCGAE=&amp;rs=AOn4CLCW_B-RohbH_ZpQ8mGQYfPoZ6Pa_g">
          <a:hlinkClick xmlns:r="http://schemas.openxmlformats.org/officeDocument/2006/relationships" r:id="rId850"/>
          <a:extLst>
            <a:ext uri="{FF2B5EF4-FFF2-40B4-BE49-F238E27FC236}">
              <a16:creationId xmlns:a16="http://schemas.microsoft.com/office/drawing/2014/main" id="{FECAF6DC-2D4A-4E26-B6DC-D94BFDDF5B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9953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2057</xdr:row>
      <xdr:rowOff>0</xdr:rowOff>
    </xdr:from>
    <xdr:to>
      <xdr:col>3</xdr:col>
      <xdr:colOff>171450</xdr:colOff>
      <xdr:row>2059</xdr:row>
      <xdr:rowOff>733425</xdr:rowOff>
    </xdr:to>
    <xdr:pic>
      <xdr:nvPicPr>
        <xdr:cNvPr id="477" name="img" descr="https://i.ytimg.com/vi/FjAr-EOmJoc/hqdefault.jpg?sqp=-oaymwEXCPYBEIoBSFryq4qpAwkIARUAAIhCGAE=&amp;rs=AOn4CLARH_UB9BL8kCy24-_Si5aAo_KodQ">
          <a:hlinkClick xmlns:r="http://schemas.openxmlformats.org/officeDocument/2006/relationships" r:id="rId852"/>
          <a:extLst>
            <a:ext uri="{FF2B5EF4-FFF2-40B4-BE49-F238E27FC236}">
              <a16:creationId xmlns:a16="http://schemas.microsoft.com/office/drawing/2014/main" id="{E0F54565-A997-4D6F-AC30-E36122ACD4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02436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2061</xdr:row>
      <xdr:rowOff>0</xdr:rowOff>
    </xdr:from>
    <xdr:to>
      <xdr:col>3</xdr:col>
      <xdr:colOff>171450</xdr:colOff>
      <xdr:row>2063</xdr:row>
      <xdr:rowOff>733425</xdr:rowOff>
    </xdr:to>
    <xdr:pic>
      <xdr:nvPicPr>
        <xdr:cNvPr id="478" name="img" descr="https://i.ytimg.com/vi/5uJuGG-OjLI/hqdefault.jpg?sqp=-oaymwEXCPYBEIoBSFryq4qpAwkIARUAAIhCGAE=&amp;rs=AOn4CLAsu6bY5WBkgI8GM6veu-gXxJnIfw">
          <a:hlinkClick xmlns:r="http://schemas.openxmlformats.org/officeDocument/2006/relationships" r:id="rId854"/>
          <a:extLst>
            <a:ext uri="{FF2B5EF4-FFF2-40B4-BE49-F238E27FC236}">
              <a16:creationId xmlns:a16="http://schemas.microsoft.com/office/drawing/2014/main" id="{094F47D4-8715-4131-BBB8-30E7398D7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04960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2065</xdr:row>
      <xdr:rowOff>0</xdr:rowOff>
    </xdr:from>
    <xdr:to>
      <xdr:col>3</xdr:col>
      <xdr:colOff>171450</xdr:colOff>
      <xdr:row>2067</xdr:row>
      <xdr:rowOff>733425</xdr:rowOff>
    </xdr:to>
    <xdr:pic>
      <xdr:nvPicPr>
        <xdr:cNvPr id="479" name="img" descr="https://i.ytimg.com/vi/1-sRDYOLkbg/hqdefault.jpg?sqp=-oaymwEXCPYBEIoBSFryq4qpAwkIARUAAIhCGAE=&amp;rs=AOn4CLAWBv1dEec-W71Iy8ZxQI2SYnj9SQ">
          <a:hlinkClick xmlns:r="http://schemas.openxmlformats.org/officeDocument/2006/relationships" r:id="rId856"/>
          <a:extLst>
            <a:ext uri="{FF2B5EF4-FFF2-40B4-BE49-F238E27FC236}">
              <a16:creationId xmlns:a16="http://schemas.microsoft.com/office/drawing/2014/main" id="{C0AC6346-AB81-44C6-81A6-DE4B92DEB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0786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2069</xdr:row>
      <xdr:rowOff>0</xdr:rowOff>
    </xdr:from>
    <xdr:to>
      <xdr:col>3</xdr:col>
      <xdr:colOff>171450</xdr:colOff>
      <xdr:row>2071</xdr:row>
      <xdr:rowOff>733425</xdr:rowOff>
    </xdr:to>
    <xdr:pic>
      <xdr:nvPicPr>
        <xdr:cNvPr id="480" name="img" descr="https://i.ytimg.com/vi/s2SSedCJ29M/hqdefault.jpg?sqp=-oaymwEXCPYBEIoBSFryq4qpAwkIARUAAIhCGAE=&amp;rs=AOn4CLDz5Lje3la9E-C_26dWSrYFtkZtVQ">
          <a:hlinkClick xmlns:r="http://schemas.openxmlformats.org/officeDocument/2006/relationships" r:id="rId858"/>
          <a:extLst>
            <a:ext uri="{FF2B5EF4-FFF2-40B4-BE49-F238E27FC236}">
              <a16:creationId xmlns:a16="http://schemas.microsoft.com/office/drawing/2014/main" id="{2561E559-38B5-4D4D-B4A9-0646B18C07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09817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2074</xdr:row>
      <xdr:rowOff>0</xdr:rowOff>
    </xdr:from>
    <xdr:to>
      <xdr:col>3</xdr:col>
      <xdr:colOff>171450</xdr:colOff>
      <xdr:row>2076</xdr:row>
      <xdr:rowOff>733425</xdr:rowOff>
    </xdr:to>
    <xdr:pic>
      <xdr:nvPicPr>
        <xdr:cNvPr id="481" name="img" descr="https://i.ytimg.com/vi/zGMUJ7BlQMA/hqdefault.jpg?sqp=-oaymwEXCPYBEIoBSFryq4qpAwkIARUAAIhCGAE=&amp;rs=AOn4CLA-VG8VMjwAjzFxIvkSLTGEUMGtow">
          <a:hlinkClick xmlns:r="http://schemas.openxmlformats.org/officeDocument/2006/relationships" r:id="rId860"/>
          <a:extLst>
            <a:ext uri="{FF2B5EF4-FFF2-40B4-BE49-F238E27FC236}">
              <a16:creationId xmlns:a16="http://schemas.microsoft.com/office/drawing/2014/main" id="{81CCFC0A-C21B-4355-8054-B2D547534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13485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2079</xdr:row>
      <xdr:rowOff>0</xdr:rowOff>
    </xdr:from>
    <xdr:to>
      <xdr:col>3</xdr:col>
      <xdr:colOff>171450</xdr:colOff>
      <xdr:row>2081</xdr:row>
      <xdr:rowOff>733425</xdr:rowOff>
    </xdr:to>
    <xdr:pic>
      <xdr:nvPicPr>
        <xdr:cNvPr id="482" name="img" descr="https://i.ytimg.com/vi/VuqEBnXk3tI/hqdefault.jpg?sqp=-oaymwEXCPYBEIoBSFryq4qpAwkIARUAAIhCGAE=&amp;rs=AOn4CLAvMOCU2Ri0TzOPLg35kWvLvL6UzA">
          <a:hlinkClick xmlns:r="http://schemas.openxmlformats.org/officeDocument/2006/relationships" r:id="rId862"/>
          <a:extLst>
            <a:ext uri="{FF2B5EF4-FFF2-40B4-BE49-F238E27FC236}">
              <a16:creationId xmlns:a16="http://schemas.microsoft.com/office/drawing/2014/main" id="{C14ECDCC-709D-4B66-B498-2F23B09EF6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15437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2084</xdr:row>
      <xdr:rowOff>0</xdr:rowOff>
    </xdr:from>
    <xdr:to>
      <xdr:col>3</xdr:col>
      <xdr:colOff>171450</xdr:colOff>
      <xdr:row>2086</xdr:row>
      <xdr:rowOff>733425</xdr:rowOff>
    </xdr:to>
    <xdr:pic>
      <xdr:nvPicPr>
        <xdr:cNvPr id="483" name="img" descr="https://i.ytimg.com/vi/ZXTOs60qgc4/hqdefault.jpg?sqp=-oaymwEXCPYBEIoBSFryq4qpAwkIARUAAIhCGAE=&amp;rs=AOn4CLDrSfC2SQPru1VSK_R5ZNM5YnR5sw">
          <a:hlinkClick xmlns:r="http://schemas.openxmlformats.org/officeDocument/2006/relationships" r:id="rId864"/>
          <a:extLst>
            <a:ext uri="{FF2B5EF4-FFF2-40B4-BE49-F238E27FC236}">
              <a16:creationId xmlns:a16="http://schemas.microsoft.com/office/drawing/2014/main" id="{8E7B6350-2710-42AC-A46B-0B85C4876F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1853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2089</xdr:row>
      <xdr:rowOff>0</xdr:rowOff>
    </xdr:from>
    <xdr:to>
      <xdr:col>3</xdr:col>
      <xdr:colOff>171450</xdr:colOff>
      <xdr:row>2091</xdr:row>
      <xdr:rowOff>733425</xdr:rowOff>
    </xdr:to>
    <xdr:pic>
      <xdr:nvPicPr>
        <xdr:cNvPr id="484" name="img" descr="https://i.ytimg.com/vi/W-ObFM63g28/hqdefault.jpg?sqp=-oaymwEXCPYBEIoBSFryq4qpAwkIARUAAIhCGAE=&amp;rs=AOn4CLB663_GVyOFs7eF2F-bDql5wSyxYQ">
          <a:hlinkClick xmlns:r="http://schemas.openxmlformats.org/officeDocument/2006/relationships" r:id="rId866"/>
          <a:extLst>
            <a:ext uri="{FF2B5EF4-FFF2-40B4-BE49-F238E27FC236}">
              <a16:creationId xmlns:a16="http://schemas.microsoft.com/office/drawing/2014/main" id="{8301104A-17D6-4FAC-97FB-44D05D584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21247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2094</xdr:row>
      <xdr:rowOff>0</xdr:rowOff>
    </xdr:from>
    <xdr:to>
      <xdr:col>3</xdr:col>
      <xdr:colOff>171450</xdr:colOff>
      <xdr:row>2096</xdr:row>
      <xdr:rowOff>733425</xdr:rowOff>
    </xdr:to>
    <xdr:pic>
      <xdr:nvPicPr>
        <xdr:cNvPr id="485" name="img" descr="https://i.ytimg.com/vi/AJBuqPC-F-w/hqdefault.jpg?sqp=-oaymwEXCPYBEIoBSFryq4qpAwkIARUAAIhCGAE=&amp;rs=AOn4CLBIZJ4W-1PCQs8au5SG8o4rcRTGFg">
          <a:hlinkClick xmlns:r="http://schemas.openxmlformats.org/officeDocument/2006/relationships" r:id="rId868"/>
          <a:extLst>
            <a:ext uri="{FF2B5EF4-FFF2-40B4-BE49-F238E27FC236}">
              <a16:creationId xmlns:a16="http://schemas.microsoft.com/office/drawing/2014/main" id="{D0138945-BEAF-4E72-8213-22A4323800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24343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2099</xdr:row>
      <xdr:rowOff>0</xdr:rowOff>
    </xdr:from>
    <xdr:to>
      <xdr:col>3</xdr:col>
      <xdr:colOff>171450</xdr:colOff>
      <xdr:row>2101</xdr:row>
      <xdr:rowOff>733425</xdr:rowOff>
    </xdr:to>
    <xdr:pic>
      <xdr:nvPicPr>
        <xdr:cNvPr id="486" name="img" descr="https://i.ytimg.com/vi/WrkrlLC66do/hqdefault.jpg?sqp=-oaymwEXCPYBEIoBSFryq4qpAwkIARUAAIhCGAE=&amp;rs=AOn4CLBmxGI9NsgwKkpRrBwzb6iPl3JXzQ">
          <a:hlinkClick xmlns:r="http://schemas.openxmlformats.org/officeDocument/2006/relationships" r:id="rId870"/>
          <a:extLst>
            <a:ext uri="{FF2B5EF4-FFF2-40B4-BE49-F238E27FC236}">
              <a16:creationId xmlns:a16="http://schemas.microsoft.com/office/drawing/2014/main" id="{64ABBBFF-9E63-4932-81A8-8A3BE6FD3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26867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2104</xdr:row>
      <xdr:rowOff>0</xdr:rowOff>
    </xdr:from>
    <xdr:to>
      <xdr:col>3</xdr:col>
      <xdr:colOff>171450</xdr:colOff>
      <xdr:row>2106</xdr:row>
      <xdr:rowOff>733425</xdr:rowOff>
    </xdr:to>
    <xdr:pic>
      <xdr:nvPicPr>
        <xdr:cNvPr id="487" name="img" descr="https://i.ytimg.com/vi/h8IMmx1HBlQ/hqdefault.jpg?sqp=-oaymwEXCPYBEIoBSFryq4qpAwkIARUAAIhCGAE=&amp;rs=AOn4CLB6PvCsoLNM08hG6mUEhPxEVaTVOA">
          <a:hlinkClick xmlns:r="http://schemas.openxmlformats.org/officeDocument/2006/relationships" r:id="rId872"/>
          <a:extLst>
            <a:ext uri="{FF2B5EF4-FFF2-40B4-BE49-F238E27FC236}">
              <a16:creationId xmlns:a16="http://schemas.microsoft.com/office/drawing/2014/main" id="{C1915515-22A4-473F-8B4A-D468C7166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2977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2109</xdr:row>
      <xdr:rowOff>0</xdr:rowOff>
    </xdr:from>
    <xdr:to>
      <xdr:col>3</xdr:col>
      <xdr:colOff>171450</xdr:colOff>
      <xdr:row>2111</xdr:row>
      <xdr:rowOff>733425</xdr:rowOff>
    </xdr:to>
    <xdr:pic>
      <xdr:nvPicPr>
        <xdr:cNvPr id="488" name="img" descr="https://i.ytimg.com/vi/S3tqF7sYcPs/hqdefault.jpg?sqp=-oaymwEXCPYBEIoBSFryq4qpAwkIARUAAIhCGAE=&amp;rs=AOn4CLBOA2eJcQEhfWqEyFKIsqlyFOaycQ">
          <a:hlinkClick xmlns:r="http://schemas.openxmlformats.org/officeDocument/2006/relationships" r:id="rId874"/>
          <a:extLst>
            <a:ext uri="{FF2B5EF4-FFF2-40B4-BE49-F238E27FC236}">
              <a16:creationId xmlns:a16="http://schemas.microsoft.com/office/drawing/2014/main" id="{3AF3C946-F8E6-4353-AF44-75635A395E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3249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2114</xdr:row>
      <xdr:rowOff>0</xdr:rowOff>
    </xdr:from>
    <xdr:to>
      <xdr:col>3</xdr:col>
      <xdr:colOff>171450</xdr:colOff>
      <xdr:row>2116</xdr:row>
      <xdr:rowOff>733425</xdr:rowOff>
    </xdr:to>
    <xdr:pic>
      <xdr:nvPicPr>
        <xdr:cNvPr id="489" name="img" descr="https://i.ytimg.com/vi/aP75eMwgE_4/hqdefault.jpg?sqp=-oaymwEXCPYBEIoBSFryq4qpAwkIARUAAIhCGAE=&amp;rs=AOn4CLDzqRTqkvP3lpVdkbcS64mGgz5Iqg">
          <a:hlinkClick xmlns:r="http://schemas.openxmlformats.org/officeDocument/2006/relationships" r:id="rId876"/>
          <a:extLst>
            <a:ext uri="{FF2B5EF4-FFF2-40B4-BE49-F238E27FC236}">
              <a16:creationId xmlns:a16="http://schemas.microsoft.com/office/drawing/2014/main" id="{D207B46F-1FCA-45B2-8C34-9CB32D5BAF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3653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2119</xdr:row>
      <xdr:rowOff>0</xdr:rowOff>
    </xdr:from>
    <xdr:to>
      <xdr:col>3</xdr:col>
      <xdr:colOff>171450</xdr:colOff>
      <xdr:row>2121</xdr:row>
      <xdr:rowOff>733425</xdr:rowOff>
    </xdr:to>
    <xdr:pic>
      <xdr:nvPicPr>
        <xdr:cNvPr id="490" name="img" descr="https://i.ytimg.com/vi/1xvYFDTPXNE/hqdefault.jpg?sqp=-oaymwEXCPYBEIoBSFryq4qpAwkIARUAAIhCGAE=&amp;rs=AOn4CLAJKNVxXPm0j4zoHVh7sAWcjT3ZIQ">
          <a:hlinkClick xmlns:r="http://schemas.openxmlformats.org/officeDocument/2006/relationships" r:id="rId878"/>
          <a:extLst>
            <a:ext uri="{FF2B5EF4-FFF2-40B4-BE49-F238E27FC236}">
              <a16:creationId xmlns:a16="http://schemas.microsoft.com/office/drawing/2014/main" id="{4F6B054E-2D8E-4B36-8662-F70AF1DF71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039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2124</xdr:row>
      <xdr:rowOff>0</xdr:rowOff>
    </xdr:from>
    <xdr:to>
      <xdr:col>3</xdr:col>
      <xdr:colOff>171450</xdr:colOff>
      <xdr:row>2126</xdr:row>
      <xdr:rowOff>733425</xdr:rowOff>
    </xdr:to>
    <xdr:pic>
      <xdr:nvPicPr>
        <xdr:cNvPr id="491" name="img" descr="https://i.ytimg.com/vi/Oon-2iB8e8k/hqdefault.jpg?sqp=-oaymwEXCPYBEIoBSFryq4qpAwkIARUAAIhCGAE=&amp;rs=AOn4CLCeJ8WYtN0RrA4g1_Ri-M3YiQHI7w">
          <a:hlinkClick xmlns:r="http://schemas.openxmlformats.org/officeDocument/2006/relationships" r:id="rId880"/>
          <a:extLst>
            <a:ext uri="{FF2B5EF4-FFF2-40B4-BE49-F238E27FC236}">
              <a16:creationId xmlns:a16="http://schemas.microsoft.com/office/drawing/2014/main" id="{E33904C3-EF31-4B1A-8F6A-DACCA6A43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291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2129</xdr:row>
      <xdr:rowOff>0</xdr:rowOff>
    </xdr:from>
    <xdr:to>
      <xdr:col>3</xdr:col>
      <xdr:colOff>171450</xdr:colOff>
      <xdr:row>2131</xdr:row>
      <xdr:rowOff>733425</xdr:rowOff>
    </xdr:to>
    <xdr:pic>
      <xdr:nvPicPr>
        <xdr:cNvPr id="492" name="img" descr="https://i.ytimg.com/vi/I4XU_lMEooY/hqdefault.jpg?sqp=-oaymwEXCPYBEIoBSFryq4qpAwkIARUAAIhCGAE=&amp;rs=AOn4CLAqOpczB2FCb1VxPnnnKx7nkWQ4JA">
          <a:hlinkClick xmlns:r="http://schemas.openxmlformats.org/officeDocument/2006/relationships" r:id="rId882"/>
          <a:extLst>
            <a:ext uri="{FF2B5EF4-FFF2-40B4-BE49-F238E27FC236}">
              <a16:creationId xmlns:a16="http://schemas.microsoft.com/office/drawing/2014/main" id="{B2EC1C5E-20EE-4473-9ECF-D53DBF828C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486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2133</xdr:row>
      <xdr:rowOff>0</xdr:rowOff>
    </xdr:from>
    <xdr:to>
      <xdr:col>3</xdr:col>
      <xdr:colOff>171450</xdr:colOff>
      <xdr:row>2135</xdr:row>
      <xdr:rowOff>733425</xdr:rowOff>
    </xdr:to>
    <xdr:pic>
      <xdr:nvPicPr>
        <xdr:cNvPr id="493" name="img" descr="https://i.ytimg.com/vi/KFWyGAZgjtY/hqdefault.jpg?sqp=-oaymwEXCPYBEIoBSFryq4qpAwkIARUAAIhCGAE=&amp;rs=AOn4CLCJ7bdCv79ji5-0JReSVeF5PFLCfQ">
          <a:hlinkClick xmlns:r="http://schemas.openxmlformats.org/officeDocument/2006/relationships" r:id="rId884"/>
          <a:extLst>
            <a:ext uri="{FF2B5EF4-FFF2-40B4-BE49-F238E27FC236}">
              <a16:creationId xmlns:a16="http://schemas.microsoft.com/office/drawing/2014/main" id="{5F71441D-33CF-4EE2-AF7C-161C31FEDE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796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2138</xdr:row>
      <xdr:rowOff>0</xdr:rowOff>
    </xdr:from>
    <xdr:to>
      <xdr:col>3</xdr:col>
      <xdr:colOff>171450</xdr:colOff>
      <xdr:row>2140</xdr:row>
      <xdr:rowOff>733425</xdr:rowOff>
    </xdr:to>
    <xdr:pic>
      <xdr:nvPicPr>
        <xdr:cNvPr id="494" name="img" descr="https://i.ytimg.com/vi/7NzERitX1-E/hqdefault.jpg?sqp=-oaymwEXCPYBEIoBSFryq4qpAwkIARUAAIhCGAE=&amp;rs=AOn4CLBvRow63LZd11cblgSfOOIyvX6YlQ">
          <a:hlinkClick xmlns:r="http://schemas.openxmlformats.org/officeDocument/2006/relationships" r:id="rId886"/>
          <a:extLst>
            <a:ext uri="{FF2B5EF4-FFF2-40B4-BE49-F238E27FC236}">
              <a16:creationId xmlns:a16="http://schemas.microsoft.com/office/drawing/2014/main" id="{B66A44A4-FA21-4F1F-B738-138CE5E52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52013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2143</xdr:row>
      <xdr:rowOff>0</xdr:rowOff>
    </xdr:from>
    <xdr:to>
      <xdr:col>3</xdr:col>
      <xdr:colOff>171450</xdr:colOff>
      <xdr:row>2145</xdr:row>
      <xdr:rowOff>733425</xdr:rowOff>
    </xdr:to>
    <xdr:pic>
      <xdr:nvPicPr>
        <xdr:cNvPr id="495" name="img" descr="https://i.ytimg.com/vi/N2sdwDQMsdw/hqdefault.jpg?sqp=-oaymwEXCPYBEIoBSFryq4qpAwkIARUAAIhCGAE=&amp;rs=AOn4CLCToveb718wFD_uSwES6V5Yser3RA">
          <a:hlinkClick xmlns:r="http://schemas.openxmlformats.org/officeDocument/2006/relationships" r:id="rId888"/>
          <a:extLst>
            <a:ext uri="{FF2B5EF4-FFF2-40B4-BE49-F238E27FC236}">
              <a16:creationId xmlns:a16="http://schemas.microsoft.com/office/drawing/2014/main" id="{4A5EFC34-FEF7-431A-BF3C-3B4A99277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5434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2148</xdr:row>
      <xdr:rowOff>0</xdr:rowOff>
    </xdr:from>
    <xdr:to>
      <xdr:col>3</xdr:col>
      <xdr:colOff>171450</xdr:colOff>
      <xdr:row>2150</xdr:row>
      <xdr:rowOff>733425</xdr:rowOff>
    </xdr:to>
    <xdr:pic>
      <xdr:nvPicPr>
        <xdr:cNvPr id="496" name="img" descr="https://i.ytimg.com/vi/iCh64suO--E/hqdefault.jpg?sqp=-oaymwEXCPYBEIoBSFryq4qpAwkIARUAAIhCGAE=&amp;rs=AOn4CLBJORK2Q1NWfxWBLLMatWfnZVrPoQ">
          <a:hlinkClick xmlns:r="http://schemas.openxmlformats.org/officeDocument/2006/relationships" r:id="rId890"/>
          <a:extLst>
            <a:ext uri="{FF2B5EF4-FFF2-40B4-BE49-F238E27FC236}">
              <a16:creationId xmlns:a16="http://schemas.microsoft.com/office/drawing/2014/main" id="{D6C69B20-417C-4A70-9BA5-ABA9CF754C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5668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2153</xdr:row>
      <xdr:rowOff>0</xdr:rowOff>
    </xdr:from>
    <xdr:to>
      <xdr:col>3</xdr:col>
      <xdr:colOff>171450</xdr:colOff>
      <xdr:row>2155</xdr:row>
      <xdr:rowOff>733425</xdr:rowOff>
    </xdr:to>
    <xdr:pic>
      <xdr:nvPicPr>
        <xdr:cNvPr id="497" name="img" descr="https://i.ytimg.com/vi/9wxbzUAHgvI/hqdefault.jpg?sqp=-oaymwEXCPYBEIoBSFryq4qpAwkIARUAAIhCGAE=&amp;rs=AOn4CLDzirVKxvTeVOaGVKt86hEQb2xgHQ">
          <a:hlinkClick xmlns:r="http://schemas.openxmlformats.org/officeDocument/2006/relationships" r:id="rId892"/>
          <a:extLst>
            <a:ext uri="{FF2B5EF4-FFF2-40B4-BE49-F238E27FC236}">
              <a16:creationId xmlns:a16="http://schemas.microsoft.com/office/drawing/2014/main" id="{5A606E6A-50BD-4B58-B710-29D52A496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59967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2158</xdr:row>
      <xdr:rowOff>0</xdr:rowOff>
    </xdr:from>
    <xdr:to>
      <xdr:col>3</xdr:col>
      <xdr:colOff>171450</xdr:colOff>
      <xdr:row>2160</xdr:row>
      <xdr:rowOff>733425</xdr:rowOff>
    </xdr:to>
    <xdr:pic>
      <xdr:nvPicPr>
        <xdr:cNvPr id="498" name="img" descr="https://i.ytimg.com/vi/DAZfqZOD3Dc/hqdefault.jpg?sqp=-oaymwEXCPYBEIoBSFryq4qpAwkIARUAAIhCGAE=&amp;rs=AOn4CLDqEr3k84JuGI1QYJHE_xemgHFzOg">
          <a:hlinkClick xmlns:r="http://schemas.openxmlformats.org/officeDocument/2006/relationships" r:id="rId894"/>
          <a:extLst>
            <a:ext uri="{FF2B5EF4-FFF2-40B4-BE49-F238E27FC236}">
              <a16:creationId xmlns:a16="http://schemas.microsoft.com/office/drawing/2014/main" id="{8ED5D44B-683E-4779-B820-D365C9D8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62681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2163</xdr:row>
      <xdr:rowOff>0</xdr:rowOff>
    </xdr:from>
    <xdr:to>
      <xdr:col>3</xdr:col>
      <xdr:colOff>171450</xdr:colOff>
      <xdr:row>2165</xdr:row>
      <xdr:rowOff>733425</xdr:rowOff>
    </xdr:to>
    <xdr:pic>
      <xdr:nvPicPr>
        <xdr:cNvPr id="499" name="img" descr="https://i.ytimg.com/vi/Pzaai8azbqA/hqdefault.jpg?sqp=-oaymwEXCPYBEIoBSFryq4qpAwkIARUAAIhCGAE=&amp;rs=AOn4CLBeOKiqU2wpXyIVlHCdZ09YTD_1gw">
          <a:hlinkClick xmlns:r="http://schemas.openxmlformats.org/officeDocument/2006/relationships" r:id="rId896"/>
          <a:extLst>
            <a:ext uri="{FF2B5EF4-FFF2-40B4-BE49-F238E27FC236}">
              <a16:creationId xmlns:a16="http://schemas.microsoft.com/office/drawing/2014/main" id="{FDD39C75-32C1-4B34-A85C-3875A07D9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65396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2168</xdr:row>
      <xdr:rowOff>0</xdr:rowOff>
    </xdr:from>
    <xdr:to>
      <xdr:col>3</xdr:col>
      <xdr:colOff>171450</xdr:colOff>
      <xdr:row>2170</xdr:row>
      <xdr:rowOff>733425</xdr:rowOff>
    </xdr:to>
    <xdr:pic>
      <xdr:nvPicPr>
        <xdr:cNvPr id="500" name="img" descr="https://i.ytimg.com/vi/fdDiMm21BMA/hqdefault.jpg?sqp=-oaymwEXCPYBEIoBSFryq4qpAwkIARUAAIhCGAE=&amp;rs=AOn4CLCBk_Ld60NvcV6Qrvgm6TMv9hN5Dg">
          <a:hlinkClick xmlns:r="http://schemas.openxmlformats.org/officeDocument/2006/relationships" r:id="rId898"/>
          <a:extLst>
            <a:ext uri="{FF2B5EF4-FFF2-40B4-BE49-F238E27FC236}">
              <a16:creationId xmlns:a16="http://schemas.microsoft.com/office/drawing/2014/main" id="{E578CA3F-235F-4743-84B5-139D5C8CC9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6715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2173</xdr:row>
      <xdr:rowOff>0</xdr:rowOff>
    </xdr:from>
    <xdr:to>
      <xdr:col>3</xdr:col>
      <xdr:colOff>171450</xdr:colOff>
      <xdr:row>2175</xdr:row>
      <xdr:rowOff>733425</xdr:rowOff>
    </xdr:to>
    <xdr:pic>
      <xdr:nvPicPr>
        <xdr:cNvPr id="501" name="img" descr="https://i.ytimg.com/vi/yz2Q7jFMOPw/hqdefault.jpg?sqp=-oaymwEXCPYBEIoBSFryq4qpAwkIARUAAIhCGAE=&amp;rs=AOn4CLAfBinHMNeF9sgm-NdGabYzf86c4A">
          <a:hlinkClick xmlns:r="http://schemas.openxmlformats.org/officeDocument/2006/relationships" r:id="rId900"/>
          <a:extLst>
            <a:ext uri="{FF2B5EF4-FFF2-40B4-BE49-F238E27FC236}">
              <a16:creationId xmlns:a16="http://schemas.microsoft.com/office/drawing/2014/main" id="{4FA460B9-FD06-4F0C-9E4E-A18DF6E36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69873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2178</xdr:row>
      <xdr:rowOff>0</xdr:rowOff>
    </xdr:from>
    <xdr:to>
      <xdr:col>3</xdr:col>
      <xdr:colOff>171450</xdr:colOff>
      <xdr:row>2180</xdr:row>
      <xdr:rowOff>733425</xdr:rowOff>
    </xdr:to>
    <xdr:pic>
      <xdr:nvPicPr>
        <xdr:cNvPr id="502" name="img" descr="https://i.ytimg.com/vi/X_fHa73_nOg/hqdefault.jpg?sqp=-oaymwEXCPYBEIoBSFryq4qpAwkIARUAAIhCGAE=&amp;rs=AOn4CLA4LmvGqSJtHd_Dp01bR9KNOrvO9Q">
          <a:hlinkClick xmlns:r="http://schemas.openxmlformats.org/officeDocument/2006/relationships" r:id="rId902"/>
          <a:extLst>
            <a:ext uri="{FF2B5EF4-FFF2-40B4-BE49-F238E27FC236}">
              <a16:creationId xmlns:a16="http://schemas.microsoft.com/office/drawing/2014/main" id="{1EE73C51-AD54-487F-9380-07143A24CF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74111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2183</xdr:row>
      <xdr:rowOff>0</xdr:rowOff>
    </xdr:from>
    <xdr:to>
      <xdr:col>3</xdr:col>
      <xdr:colOff>171450</xdr:colOff>
      <xdr:row>2185</xdr:row>
      <xdr:rowOff>733425</xdr:rowOff>
    </xdr:to>
    <xdr:pic>
      <xdr:nvPicPr>
        <xdr:cNvPr id="503" name="img" descr="https://i.ytimg.com/vi/Dl8MUnLfEsk/hqdefault.jpg?sqp=-oaymwEXCPYBEIoBSFryq4qpAwkIARUAAIhCGAE=&amp;rs=AOn4CLDOlUsZW6etmpF1S7qCHpm3KGNqUw">
          <a:hlinkClick xmlns:r="http://schemas.openxmlformats.org/officeDocument/2006/relationships" r:id="rId904"/>
          <a:extLst>
            <a:ext uri="{FF2B5EF4-FFF2-40B4-BE49-F238E27FC236}">
              <a16:creationId xmlns:a16="http://schemas.microsoft.com/office/drawing/2014/main" id="{20214186-6FBB-4B1C-9D5E-6C138C758E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77397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2188</xdr:row>
      <xdr:rowOff>0</xdr:rowOff>
    </xdr:from>
    <xdr:to>
      <xdr:col>3</xdr:col>
      <xdr:colOff>171450</xdr:colOff>
      <xdr:row>2190</xdr:row>
      <xdr:rowOff>733425</xdr:rowOff>
    </xdr:to>
    <xdr:pic>
      <xdr:nvPicPr>
        <xdr:cNvPr id="504" name="img" descr="https://i.ytimg.com/vi/Gu-F5-oIpUM/hqdefault.jpg?sqp=-oaymwEXCPYBEIoBSFryq4qpAwkIARUAAIhCGAE=&amp;rs=AOn4CLBC-ioGSsZviTxbsUbpxeHvY7_peA">
          <a:hlinkClick xmlns:r="http://schemas.openxmlformats.org/officeDocument/2006/relationships" r:id="rId906"/>
          <a:extLst>
            <a:ext uri="{FF2B5EF4-FFF2-40B4-BE49-F238E27FC236}">
              <a16:creationId xmlns:a16="http://schemas.microsoft.com/office/drawing/2014/main" id="{51AFC6DF-E96B-40E8-A0A2-6273C569E9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79921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2193</xdr:row>
      <xdr:rowOff>0</xdr:rowOff>
    </xdr:from>
    <xdr:to>
      <xdr:col>3</xdr:col>
      <xdr:colOff>171450</xdr:colOff>
      <xdr:row>2195</xdr:row>
      <xdr:rowOff>733425</xdr:rowOff>
    </xdr:to>
    <xdr:pic>
      <xdr:nvPicPr>
        <xdr:cNvPr id="505" name="img" descr="https://i.ytimg.com/vi/IZCeSeuh1TQ/hqdefault.jpg?sqp=-oaymwEXCPYBEIoBSFryq4qpAwkIARUAAIhCGAE=&amp;rs=AOn4CLCxW6UQXpCc6M77_Q3Fzfp7dQv2QQ">
          <a:hlinkClick xmlns:r="http://schemas.openxmlformats.org/officeDocument/2006/relationships" r:id="rId908"/>
          <a:extLst>
            <a:ext uri="{FF2B5EF4-FFF2-40B4-BE49-F238E27FC236}">
              <a16:creationId xmlns:a16="http://schemas.microsoft.com/office/drawing/2014/main" id="{865C2CF0-33A1-400C-A8AC-68C94023A1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82827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2198</xdr:row>
      <xdr:rowOff>0</xdr:rowOff>
    </xdr:from>
    <xdr:to>
      <xdr:col>3</xdr:col>
      <xdr:colOff>171450</xdr:colOff>
      <xdr:row>2200</xdr:row>
      <xdr:rowOff>733425</xdr:rowOff>
    </xdr:to>
    <xdr:pic>
      <xdr:nvPicPr>
        <xdr:cNvPr id="506" name="img" descr="https://i.ytimg.com/vi/e-lo3Qq2Ydc/hqdefault.jpg?sqp=-oaymwEXCPYBEIoBSFryq4qpAwkIARUAAIhCGAE=&amp;rs=AOn4CLCuE9S_9g5uIO_m-AsaZ7yWRGS3qQ">
          <a:hlinkClick xmlns:r="http://schemas.openxmlformats.org/officeDocument/2006/relationships" r:id="rId910"/>
          <a:extLst>
            <a:ext uri="{FF2B5EF4-FFF2-40B4-BE49-F238E27FC236}">
              <a16:creationId xmlns:a16="http://schemas.microsoft.com/office/drawing/2014/main" id="{B5235327-4C91-44BE-8A88-EE9C7BAB1D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8611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2203</xdr:row>
      <xdr:rowOff>0</xdr:rowOff>
    </xdr:from>
    <xdr:to>
      <xdr:col>3</xdr:col>
      <xdr:colOff>171450</xdr:colOff>
      <xdr:row>2205</xdr:row>
      <xdr:rowOff>733425</xdr:rowOff>
    </xdr:to>
    <xdr:pic>
      <xdr:nvPicPr>
        <xdr:cNvPr id="507" name="img" descr="https://i.ytimg.com/vi/_cvQHqfCkjA/hqdefault.jpg?sqp=-oaymwEXCPYBEIoBSFryq4qpAwkIARUAAIhCGAE=&amp;rs=AOn4CLAWUc2TXTbj7hE4Ovjsn3vcQStT7A">
          <a:hlinkClick xmlns:r="http://schemas.openxmlformats.org/officeDocument/2006/relationships" r:id="rId912"/>
          <a:extLst>
            <a:ext uri="{FF2B5EF4-FFF2-40B4-BE49-F238E27FC236}">
              <a16:creationId xmlns:a16="http://schemas.microsoft.com/office/drawing/2014/main" id="{9081B6DB-647A-4AA9-9C77-A47545E119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89780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2208</xdr:row>
      <xdr:rowOff>0</xdr:rowOff>
    </xdr:from>
    <xdr:to>
      <xdr:col>3</xdr:col>
      <xdr:colOff>171450</xdr:colOff>
      <xdr:row>2210</xdr:row>
      <xdr:rowOff>733425</xdr:rowOff>
    </xdr:to>
    <xdr:pic>
      <xdr:nvPicPr>
        <xdr:cNvPr id="508" name="img" descr="https://i.ytimg.com/vi/J69NF6aXY6s/hqdefault.jpg?sqp=-oaymwEXCPYBEIoBSFryq4qpAwkIARUAAIhCGAE=&amp;rs=AOn4CLCthUIkMt2ZvwjBnq4k2F8OQdkcIQ">
          <a:hlinkClick xmlns:r="http://schemas.openxmlformats.org/officeDocument/2006/relationships" r:id="rId914"/>
          <a:extLst>
            <a:ext uri="{FF2B5EF4-FFF2-40B4-BE49-F238E27FC236}">
              <a16:creationId xmlns:a16="http://schemas.microsoft.com/office/drawing/2014/main" id="{C00273B2-CA30-4128-81F7-F68F907B20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92685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2212</xdr:row>
      <xdr:rowOff>0</xdr:rowOff>
    </xdr:from>
    <xdr:to>
      <xdr:col>3</xdr:col>
      <xdr:colOff>171450</xdr:colOff>
      <xdr:row>2214</xdr:row>
      <xdr:rowOff>733425</xdr:rowOff>
    </xdr:to>
    <xdr:pic>
      <xdr:nvPicPr>
        <xdr:cNvPr id="509" name="img" descr="https://i.ytimg.com/vi/Ug8OoFAFfZ0/hqdefault.jpg?sqp=-oaymwEXCPYBEIoBSFryq4qpAwkIARUAAIhCGAE=&amp;rs=AOn4CLAIrD9TdaoVrNfCiyM4iFMmUwe0cA">
          <a:hlinkClick xmlns:r="http://schemas.openxmlformats.org/officeDocument/2006/relationships" r:id="rId916"/>
          <a:extLst>
            <a:ext uri="{FF2B5EF4-FFF2-40B4-BE49-F238E27FC236}">
              <a16:creationId xmlns:a16="http://schemas.microsoft.com/office/drawing/2014/main" id="{94E0F565-D6BA-404F-859D-04395D99F6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94257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2216</xdr:row>
      <xdr:rowOff>0</xdr:rowOff>
    </xdr:from>
    <xdr:to>
      <xdr:col>3</xdr:col>
      <xdr:colOff>171450</xdr:colOff>
      <xdr:row>2218</xdr:row>
      <xdr:rowOff>733425</xdr:rowOff>
    </xdr:to>
    <xdr:pic>
      <xdr:nvPicPr>
        <xdr:cNvPr id="510" name="img" descr="https://i.ytimg.com/vi/dZj8o9hMUX8/hqdefault.jpg?sqp=-oaymwEXCPYBEIoBSFryq4qpAwkIARUAAIhCGAE=&amp;rs=AOn4CLDPiB2AAz3-eK7YGZtrPJefiJdPFQ">
          <a:hlinkClick xmlns:r="http://schemas.openxmlformats.org/officeDocument/2006/relationships" r:id="rId918"/>
          <a:extLst>
            <a:ext uri="{FF2B5EF4-FFF2-40B4-BE49-F238E27FC236}">
              <a16:creationId xmlns:a16="http://schemas.microsoft.com/office/drawing/2014/main" id="{481D8185-00B8-4F16-9AC6-47E86C5284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9601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2221</xdr:row>
      <xdr:rowOff>0</xdr:rowOff>
    </xdr:from>
    <xdr:to>
      <xdr:col>3</xdr:col>
      <xdr:colOff>171450</xdr:colOff>
      <xdr:row>2223</xdr:row>
      <xdr:rowOff>733425</xdr:rowOff>
    </xdr:to>
    <xdr:pic>
      <xdr:nvPicPr>
        <xdr:cNvPr id="511" name="img" descr="https://i.ytimg.com/vi/_BggcHiaff8/hqdefault.jpg?sqp=-oaymwEXCPYBEIoBSFryq4qpAwkIARUAAIhCGAE=&amp;rs=AOn4CLDFHd-9P2aiRWQE0w55mgPmqiKAuQ">
          <a:hlinkClick xmlns:r="http://schemas.openxmlformats.org/officeDocument/2006/relationships" r:id="rId920"/>
          <a:extLst>
            <a:ext uri="{FF2B5EF4-FFF2-40B4-BE49-F238E27FC236}">
              <a16:creationId xmlns:a16="http://schemas.microsoft.com/office/drawing/2014/main" id="{ADFD9B2B-2D0A-4E11-A36A-EFE0249071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98162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2225</xdr:row>
      <xdr:rowOff>0</xdr:rowOff>
    </xdr:from>
    <xdr:to>
      <xdr:col>3</xdr:col>
      <xdr:colOff>171450</xdr:colOff>
      <xdr:row>2227</xdr:row>
      <xdr:rowOff>733425</xdr:rowOff>
    </xdr:to>
    <xdr:pic>
      <xdr:nvPicPr>
        <xdr:cNvPr id="512" name="img" descr="https://i.ytimg.com/vi/Pr65fOkxRBc/hqdefault.jpg?sqp=-oaymwEXCPYBEIoBSFryq4qpAwkIARUAAIhCGAE=&amp;rs=AOn4CLBlLtyUgL8cPkfW0WTvPAk4oDLvBA">
          <a:hlinkClick xmlns:r="http://schemas.openxmlformats.org/officeDocument/2006/relationships" r:id="rId922"/>
          <a:extLst>
            <a:ext uri="{FF2B5EF4-FFF2-40B4-BE49-F238E27FC236}">
              <a16:creationId xmlns:a16="http://schemas.microsoft.com/office/drawing/2014/main" id="{D11B3336-DED4-402B-B8D6-5F8C8FAC1F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00876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2230</xdr:row>
      <xdr:rowOff>0</xdr:rowOff>
    </xdr:from>
    <xdr:to>
      <xdr:col>3</xdr:col>
      <xdr:colOff>171450</xdr:colOff>
      <xdr:row>2232</xdr:row>
      <xdr:rowOff>733425</xdr:rowOff>
    </xdr:to>
    <xdr:pic>
      <xdr:nvPicPr>
        <xdr:cNvPr id="513" name="img" descr="https://i.ytimg.com/vi/lx6Zr6lrTaI/hqdefault.jpg?sqp=-oaymwEXCPYBEIoBSFryq4qpAwkIARUAAIhCGAE=&amp;rs=AOn4CLC52n3LKpz-ZhPRoiePccsre9Yl7g">
          <a:hlinkClick xmlns:r="http://schemas.openxmlformats.org/officeDocument/2006/relationships" r:id="rId924"/>
          <a:extLst>
            <a:ext uri="{FF2B5EF4-FFF2-40B4-BE49-F238E27FC236}">
              <a16:creationId xmlns:a16="http://schemas.microsoft.com/office/drawing/2014/main" id="{A737EA23-93CE-4803-B830-3B43D7FA2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0378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2234</xdr:row>
      <xdr:rowOff>0</xdr:rowOff>
    </xdr:from>
    <xdr:to>
      <xdr:col>3</xdr:col>
      <xdr:colOff>171450</xdr:colOff>
      <xdr:row>2236</xdr:row>
      <xdr:rowOff>733425</xdr:rowOff>
    </xdr:to>
    <xdr:pic>
      <xdr:nvPicPr>
        <xdr:cNvPr id="514" name="img" descr="https://i.ytimg.com/vi/1VeN-MUxgGY/hqdefault.jpg?sqp=-oaymwEXCPYBEIoBSFryq4qpAwkIARUAAIhCGAE=&amp;rs=AOn4CLDzpP6FE3lIFEeNRN604U19TH9E8A">
          <a:hlinkClick xmlns:r="http://schemas.openxmlformats.org/officeDocument/2006/relationships" r:id="rId926"/>
          <a:extLst>
            <a:ext uri="{FF2B5EF4-FFF2-40B4-BE49-F238E27FC236}">
              <a16:creationId xmlns:a16="http://schemas.microsoft.com/office/drawing/2014/main" id="{7BCECE30-A267-4D92-803A-89094CB505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05925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2239</xdr:row>
      <xdr:rowOff>0</xdr:rowOff>
    </xdr:from>
    <xdr:to>
      <xdr:col>3</xdr:col>
      <xdr:colOff>171450</xdr:colOff>
      <xdr:row>2241</xdr:row>
      <xdr:rowOff>733425</xdr:rowOff>
    </xdr:to>
    <xdr:pic>
      <xdr:nvPicPr>
        <xdr:cNvPr id="515" name="img" descr="https://i.ytimg.com/vi/fOzxegx9DRs/hqdefault.jpg?sqp=-oaymwEXCPYBEIoBSFryq4qpAwkIARUAAIhCGAE=&amp;rs=AOn4CLDx9EYFhRd76zbM5R5GLPiuKAmCrw">
          <a:hlinkClick xmlns:r="http://schemas.openxmlformats.org/officeDocument/2006/relationships" r:id="rId928"/>
          <a:extLst>
            <a:ext uri="{FF2B5EF4-FFF2-40B4-BE49-F238E27FC236}">
              <a16:creationId xmlns:a16="http://schemas.microsoft.com/office/drawing/2014/main" id="{350D4460-0B95-4448-AF43-9F106261C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09020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2244</xdr:row>
      <xdr:rowOff>0</xdr:rowOff>
    </xdr:from>
    <xdr:to>
      <xdr:col>3</xdr:col>
      <xdr:colOff>171450</xdr:colOff>
      <xdr:row>2246</xdr:row>
      <xdr:rowOff>733425</xdr:rowOff>
    </xdr:to>
    <xdr:pic>
      <xdr:nvPicPr>
        <xdr:cNvPr id="516" name="img" descr="https://i.ytimg.com/vi/BUCYjed-3Jo/hqdefault.jpg?sqp=-oaymwEXCPYBEIoBSFryq4qpAwkIARUAAIhCGAE=&amp;rs=AOn4CLDVcqlG0fr9eyywjS5gRw1v9JHrnw">
          <a:hlinkClick xmlns:r="http://schemas.openxmlformats.org/officeDocument/2006/relationships" r:id="rId930"/>
          <a:extLst>
            <a:ext uri="{FF2B5EF4-FFF2-40B4-BE49-F238E27FC236}">
              <a16:creationId xmlns:a16="http://schemas.microsoft.com/office/drawing/2014/main" id="{E479DA40-41D0-4FEA-B577-01D56FE79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11544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2248</xdr:row>
      <xdr:rowOff>0</xdr:rowOff>
    </xdr:from>
    <xdr:to>
      <xdr:col>3</xdr:col>
      <xdr:colOff>171450</xdr:colOff>
      <xdr:row>2250</xdr:row>
      <xdr:rowOff>733425</xdr:rowOff>
    </xdr:to>
    <xdr:pic>
      <xdr:nvPicPr>
        <xdr:cNvPr id="517" name="img" descr="https://i.ytimg.com/vi/iuqUe9pdTc0/hqdefault.jpg?sqp=-oaymwEXCPYBEIoBSFryq4qpAwkIARUAAIhCGAE=&amp;rs=AOn4CLCOvPKbm0T4ukcjaGeQiXLjYWURcA">
          <a:hlinkClick xmlns:r="http://schemas.openxmlformats.org/officeDocument/2006/relationships" r:id="rId932"/>
          <a:extLst>
            <a:ext uri="{FF2B5EF4-FFF2-40B4-BE49-F238E27FC236}">
              <a16:creationId xmlns:a16="http://schemas.microsoft.com/office/drawing/2014/main" id="{0CFF8715-F313-4E08-839D-066BE6165B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1311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2252</xdr:row>
      <xdr:rowOff>0</xdr:rowOff>
    </xdr:from>
    <xdr:to>
      <xdr:col>3</xdr:col>
      <xdr:colOff>171450</xdr:colOff>
      <xdr:row>2254</xdr:row>
      <xdr:rowOff>733425</xdr:rowOff>
    </xdr:to>
    <xdr:pic>
      <xdr:nvPicPr>
        <xdr:cNvPr id="518" name="img" descr="https://i.ytimg.com/vi/IeIv0Kk7E9g/hqdefault.jpg?sqp=-oaymwEXCPYBEIoBSFryq4qpAwkIARUAAIhCGAE=&amp;rs=AOn4CLAfYVMaOZvnVU3kZWOfV_tiMfVUFg">
          <a:hlinkClick xmlns:r="http://schemas.openxmlformats.org/officeDocument/2006/relationships" r:id="rId934"/>
          <a:extLst>
            <a:ext uri="{FF2B5EF4-FFF2-40B4-BE49-F238E27FC236}">
              <a16:creationId xmlns:a16="http://schemas.microsoft.com/office/drawing/2014/main" id="{6D55D614-41F8-4DD1-BD88-340C75B576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1525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2256</xdr:row>
      <xdr:rowOff>0</xdr:rowOff>
    </xdr:from>
    <xdr:to>
      <xdr:col>3</xdr:col>
      <xdr:colOff>171450</xdr:colOff>
      <xdr:row>2258</xdr:row>
      <xdr:rowOff>733425</xdr:rowOff>
    </xdr:to>
    <xdr:pic>
      <xdr:nvPicPr>
        <xdr:cNvPr id="519" name="img" descr="https://i.ytimg.com/vi/AHvsOf_V3jw/hqdefault.jpg?sqp=-oaymwEXCPYBEIoBSFryq4qpAwkIARUAAIhCGAE=&amp;rs=AOn4CLDO13sv1QmB3tz-uwNNTxo3MWzA1A">
          <a:hlinkClick xmlns:r="http://schemas.openxmlformats.org/officeDocument/2006/relationships" r:id="rId936"/>
          <a:extLst>
            <a:ext uri="{FF2B5EF4-FFF2-40B4-BE49-F238E27FC236}">
              <a16:creationId xmlns:a16="http://schemas.microsoft.com/office/drawing/2014/main" id="{BD91E469-04BF-4C54-AD86-D9BFB6BE52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17069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2260</xdr:row>
      <xdr:rowOff>0</xdr:rowOff>
    </xdr:from>
    <xdr:to>
      <xdr:col>3</xdr:col>
      <xdr:colOff>171450</xdr:colOff>
      <xdr:row>2262</xdr:row>
      <xdr:rowOff>733425</xdr:rowOff>
    </xdr:to>
    <xdr:pic>
      <xdr:nvPicPr>
        <xdr:cNvPr id="520" name="img" descr="https://i.ytimg.com/vi/bVY4S32xq80/hqdefault.jpg?sqp=-oaymwEXCPYBEIoBSFryq4qpAwkIARUAAIhCGAE=&amp;rs=AOn4CLDXHDQw0NTrCFxXbfn8hoCVBOssGA">
          <a:hlinkClick xmlns:r="http://schemas.openxmlformats.org/officeDocument/2006/relationships" r:id="rId938"/>
          <a:extLst>
            <a:ext uri="{FF2B5EF4-FFF2-40B4-BE49-F238E27FC236}">
              <a16:creationId xmlns:a16="http://schemas.microsoft.com/office/drawing/2014/main" id="{55A29E64-877C-4056-8F02-2002FFAE4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1902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2264</xdr:row>
      <xdr:rowOff>0</xdr:rowOff>
    </xdr:from>
    <xdr:to>
      <xdr:col>3</xdr:col>
      <xdr:colOff>171450</xdr:colOff>
      <xdr:row>2266</xdr:row>
      <xdr:rowOff>733425</xdr:rowOff>
    </xdr:to>
    <xdr:pic>
      <xdr:nvPicPr>
        <xdr:cNvPr id="521" name="img" descr="https://i.ytimg.com/vi/3U16ZszwWTA/hqdefault.jpg?sqp=-oaymwEXCPYBEIoBSFryq4qpAwkIARUAAIhCGAE=&amp;rs=AOn4CLDpXrzm0y7u1kWSR5Bdw-DzjBiKBg">
          <a:hlinkClick xmlns:r="http://schemas.openxmlformats.org/officeDocument/2006/relationships" r:id="rId940"/>
          <a:extLst>
            <a:ext uri="{FF2B5EF4-FFF2-40B4-BE49-F238E27FC236}">
              <a16:creationId xmlns:a16="http://schemas.microsoft.com/office/drawing/2014/main" id="{2B961598-F79D-4F7A-A820-474AB18AD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1546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2268</xdr:row>
      <xdr:rowOff>0</xdr:rowOff>
    </xdr:from>
    <xdr:to>
      <xdr:col>3</xdr:col>
      <xdr:colOff>171450</xdr:colOff>
      <xdr:row>2270</xdr:row>
      <xdr:rowOff>733425</xdr:rowOff>
    </xdr:to>
    <xdr:pic>
      <xdr:nvPicPr>
        <xdr:cNvPr id="522" name="img" descr="https://i.ytimg.com/vi/0hGdsSbCAiE/hqdefault.jpg?sqp=-oaymwEXCPYBEIoBSFryq4qpAwkIARUAAIhCGAE=&amp;rs=AOn4CLAl-o2mqH8vfxXqdepziJyvBUftKw">
          <a:hlinkClick xmlns:r="http://schemas.openxmlformats.org/officeDocument/2006/relationships" r:id="rId942"/>
          <a:extLst>
            <a:ext uri="{FF2B5EF4-FFF2-40B4-BE49-F238E27FC236}">
              <a16:creationId xmlns:a16="http://schemas.microsoft.com/office/drawing/2014/main" id="{C815F23D-8541-4A74-BA44-C4017287EA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4260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2272</xdr:row>
      <xdr:rowOff>0</xdr:rowOff>
    </xdr:from>
    <xdr:to>
      <xdr:col>3</xdr:col>
      <xdr:colOff>171450</xdr:colOff>
      <xdr:row>2274</xdr:row>
      <xdr:rowOff>733425</xdr:rowOff>
    </xdr:to>
    <xdr:pic>
      <xdr:nvPicPr>
        <xdr:cNvPr id="523" name="img" descr="https://i.ytimg.com/vi/Hoe3g_Sxwe0/hqdefault.jpg?sqp=-oaymwEXCPYBEIoBSFryq4qpAwkIARUAAIhCGAE=&amp;rs=AOn4CLDSxzJ-jW_drHzyKvX-tTY5t8HzFg">
          <a:hlinkClick xmlns:r="http://schemas.openxmlformats.org/officeDocument/2006/relationships" r:id="rId944"/>
          <a:extLst>
            <a:ext uri="{FF2B5EF4-FFF2-40B4-BE49-F238E27FC236}">
              <a16:creationId xmlns:a16="http://schemas.microsoft.com/office/drawing/2014/main" id="{66EFC3DC-9CEA-4BED-B68A-68A6A5B9F6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640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2276</xdr:row>
      <xdr:rowOff>0</xdr:rowOff>
    </xdr:from>
    <xdr:to>
      <xdr:col>3</xdr:col>
      <xdr:colOff>171450</xdr:colOff>
      <xdr:row>2279</xdr:row>
      <xdr:rowOff>285750</xdr:rowOff>
    </xdr:to>
    <xdr:sp macro="" textlink="">
      <xdr:nvSpPr>
        <xdr:cNvPr id="1547" name="img">
          <a:hlinkClick xmlns:r="http://schemas.openxmlformats.org/officeDocument/2006/relationships" r:id="rId946"/>
          <a:extLst>
            <a:ext uri="{FF2B5EF4-FFF2-40B4-BE49-F238E27FC236}">
              <a16:creationId xmlns:a16="http://schemas.microsoft.com/office/drawing/2014/main" id="{950FE9B2-A8DC-45E3-B7B2-EE5568073B94}"/>
            </a:ext>
          </a:extLst>
        </xdr:cNvPr>
        <xdr:cNvSpPr>
          <a:spLocks noChangeAspect="1" noChangeArrowheads="1"/>
        </xdr:cNvSpPr>
      </xdr:nvSpPr>
      <xdr:spPr bwMode="auto">
        <a:xfrm>
          <a:off x="0" y="1328547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2280</xdr:row>
      <xdr:rowOff>0</xdr:rowOff>
    </xdr:from>
    <xdr:to>
      <xdr:col>3</xdr:col>
      <xdr:colOff>171450</xdr:colOff>
      <xdr:row>2282</xdr:row>
      <xdr:rowOff>1619250</xdr:rowOff>
    </xdr:to>
    <xdr:sp macro="" textlink="">
      <xdr:nvSpPr>
        <xdr:cNvPr id="1548" name="img">
          <a:hlinkClick xmlns:r="http://schemas.openxmlformats.org/officeDocument/2006/relationships" r:id="rId947"/>
          <a:extLst>
            <a:ext uri="{FF2B5EF4-FFF2-40B4-BE49-F238E27FC236}">
              <a16:creationId xmlns:a16="http://schemas.microsoft.com/office/drawing/2014/main" id="{067D18F9-5161-493A-9BAF-5DB660521A45}"/>
            </a:ext>
          </a:extLst>
        </xdr:cNvPr>
        <xdr:cNvSpPr>
          <a:spLocks noChangeAspect="1" noChangeArrowheads="1"/>
        </xdr:cNvSpPr>
      </xdr:nvSpPr>
      <xdr:spPr bwMode="auto">
        <a:xfrm>
          <a:off x="0" y="1330690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2284</xdr:row>
      <xdr:rowOff>0</xdr:rowOff>
    </xdr:from>
    <xdr:to>
      <xdr:col>3</xdr:col>
      <xdr:colOff>171450</xdr:colOff>
      <xdr:row>2288</xdr:row>
      <xdr:rowOff>47625</xdr:rowOff>
    </xdr:to>
    <xdr:sp macro="" textlink="">
      <xdr:nvSpPr>
        <xdr:cNvPr id="1549" name="img">
          <a:hlinkClick xmlns:r="http://schemas.openxmlformats.org/officeDocument/2006/relationships" r:id="rId948"/>
          <a:extLst>
            <a:ext uri="{FF2B5EF4-FFF2-40B4-BE49-F238E27FC236}">
              <a16:creationId xmlns:a16="http://schemas.microsoft.com/office/drawing/2014/main" id="{100D7337-C60D-46AE-9621-80FAC0717068}"/>
            </a:ext>
          </a:extLst>
        </xdr:cNvPr>
        <xdr:cNvSpPr>
          <a:spLocks noChangeAspect="1" noChangeArrowheads="1"/>
        </xdr:cNvSpPr>
      </xdr:nvSpPr>
      <xdr:spPr bwMode="auto">
        <a:xfrm>
          <a:off x="0" y="1333214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2289</xdr:row>
      <xdr:rowOff>0</xdr:rowOff>
    </xdr:from>
    <xdr:to>
      <xdr:col>3</xdr:col>
      <xdr:colOff>171450</xdr:colOff>
      <xdr:row>2291</xdr:row>
      <xdr:rowOff>1619250</xdr:rowOff>
    </xdr:to>
    <xdr:sp macro="" textlink="">
      <xdr:nvSpPr>
        <xdr:cNvPr id="1550" name="img">
          <a:hlinkClick xmlns:r="http://schemas.openxmlformats.org/officeDocument/2006/relationships" r:id="rId949"/>
          <a:extLst>
            <a:ext uri="{FF2B5EF4-FFF2-40B4-BE49-F238E27FC236}">
              <a16:creationId xmlns:a16="http://schemas.microsoft.com/office/drawing/2014/main" id="{83B82904-821F-4CF6-A279-F0FA258BF223}"/>
            </a:ext>
          </a:extLst>
        </xdr:cNvPr>
        <xdr:cNvSpPr>
          <a:spLocks noChangeAspect="1" noChangeArrowheads="1"/>
        </xdr:cNvSpPr>
      </xdr:nvSpPr>
      <xdr:spPr bwMode="auto">
        <a:xfrm>
          <a:off x="0" y="1335357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2294</xdr:row>
      <xdr:rowOff>0</xdr:rowOff>
    </xdr:from>
    <xdr:to>
      <xdr:col>3</xdr:col>
      <xdr:colOff>171450</xdr:colOff>
      <xdr:row>2296</xdr:row>
      <xdr:rowOff>1619250</xdr:rowOff>
    </xdr:to>
    <xdr:sp macro="" textlink="">
      <xdr:nvSpPr>
        <xdr:cNvPr id="1551" name="img">
          <a:hlinkClick xmlns:r="http://schemas.openxmlformats.org/officeDocument/2006/relationships" r:id="rId950"/>
          <a:extLst>
            <a:ext uri="{FF2B5EF4-FFF2-40B4-BE49-F238E27FC236}">
              <a16:creationId xmlns:a16="http://schemas.microsoft.com/office/drawing/2014/main" id="{603C15C0-5F63-4938-B2BD-C43C9245B8FD}"/>
            </a:ext>
          </a:extLst>
        </xdr:cNvPr>
        <xdr:cNvSpPr>
          <a:spLocks noChangeAspect="1" noChangeArrowheads="1"/>
        </xdr:cNvSpPr>
      </xdr:nvSpPr>
      <xdr:spPr bwMode="auto">
        <a:xfrm>
          <a:off x="0" y="1338262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2299</xdr:row>
      <xdr:rowOff>0</xdr:rowOff>
    </xdr:from>
    <xdr:to>
      <xdr:col>3</xdr:col>
      <xdr:colOff>171450</xdr:colOff>
      <xdr:row>2305</xdr:row>
      <xdr:rowOff>47625</xdr:rowOff>
    </xdr:to>
    <xdr:sp macro="" textlink="">
      <xdr:nvSpPr>
        <xdr:cNvPr id="1552" name="img">
          <a:hlinkClick xmlns:r="http://schemas.openxmlformats.org/officeDocument/2006/relationships" r:id="rId951"/>
          <a:extLst>
            <a:ext uri="{FF2B5EF4-FFF2-40B4-BE49-F238E27FC236}">
              <a16:creationId xmlns:a16="http://schemas.microsoft.com/office/drawing/2014/main" id="{17CB43A2-1B8B-45A9-8E97-6D67028F303B}"/>
            </a:ext>
          </a:extLst>
        </xdr:cNvPr>
        <xdr:cNvSpPr>
          <a:spLocks noChangeAspect="1" noChangeArrowheads="1"/>
        </xdr:cNvSpPr>
      </xdr:nvSpPr>
      <xdr:spPr bwMode="auto">
        <a:xfrm>
          <a:off x="0" y="1341358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2304</xdr:row>
      <xdr:rowOff>0</xdr:rowOff>
    </xdr:from>
    <xdr:to>
      <xdr:col>3</xdr:col>
      <xdr:colOff>171450</xdr:colOff>
      <xdr:row>2306</xdr:row>
      <xdr:rowOff>1619250</xdr:rowOff>
    </xdr:to>
    <xdr:sp macro="" textlink="">
      <xdr:nvSpPr>
        <xdr:cNvPr id="1553" name="img">
          <a:hlinkClick xmlns:r="http://schemas.openxmlformats.org/officeDocument/2006/relationships" r:id="rId952"/>
          <a:extLst>
            <a:ext uri="{FF2B5EF4-FFF2-40B4-BE49-F238E27FC236}">
              <a16:creationId xmlns:a16="http://schemas.microsoft.com/office/drawing/2014/main" id="{EC8A0C23-9B92-4C7A-9863-BB731486DE21}"/>
            </a:ext>
          </a:extLst>
        </xdr:cNvPr>
        <xdr:cNvSpPr>
          <a:spLocks noChangeAspect="1" noChangeArrowheads="1"/>
        </xdr:cNvSpPr>
      </xdr:nvSpPr>
      <xdr:spPr bwMode="auto">
        <a:xfrm>
          <a:off x="0" y="1343120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2309</xdr:row>
      <xdr:rowOff>0</xdr:rowOff>
    </xdr:from>
    <xdr:to>
      <xdr:col>3</xdr:col>
      <xdr:colOff>171450</xdr:colOff>
      <xdr:row>2313</xdr:row>
      <xdr:rowOff>47625</xdr:rowOff>
    </xdr:to>
    <xdr:sp macro="" textlink="">
      <xdr:nvSpPr>
        <xdr:cNvPr id="1554" name="img">
          <a:hlinkClick xmlns:r="http://schemas.openxmlformats.org/officeDocument/2006/relationships" r:id="rId953"/>
          <a:extLst>
            <a:ext uri="{FF2B5EF4-FFF2-40B4-BE49-F238E27FC236}">
              <a16:creationId xmlns:a16="http://schemas.microsoft.com/office/drawing/2014/main" id="{ECD637DA-78C4-454F-8ED3-4E2A9B4BEFA9}"/>
            </a:ext>
          </a:extLst>
        </xdr:cNvPr>
        <xdr:cNvSpPr>
          <a:spLocks noChangeAspect="1" noChangeArrowheads="1"/>
        </xdr:cNvSpPr>
      </xdr:nvSpPr>
      <xdr:spPr bwMode="auto">
        <a:xfrm>
          <a:off x="0" y="1346596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2313</xdr:row>
      <xdr:rowOff>0</xdr:rowOff>
    </xdr:from>
    <xdr:to>
      <xdr:col>3</xdr:col>
      <xdr:colOff>171450</xdr:colOff>
      <xdr:row>2318</xdr:row>
      <xdr:rowOff>47625</xdr:rowOff>
    </xdr:to>
    <xdr:sp macro="" textlink="">
      <xdr:nvSpPr>
        <xdr:cNvPr id="1555" name="img">
          <a:hlinkClick xmlns:r="http://schemas.openxmlformats.org/officeDocument/2006/relationships" r:id="rId954"/>
          <a:extLst>
            <a:ext uri="{FF2B5EF4-FFF2-40B4-BE49-F238E27FC236}">
              <a16:creationId xmlns:a16="http://schemas.microsoft.com/office/drawing/2014/main" id="{4AF3F2E1-0B0D-4897-B794-25D1326B3276}"/>
            </a:ext>
          </a:extLst>
        </xdr:cNvPr>
        <xdr:cNvSpPr>
          <a:spLocks noChangeAspect="1" noChangeArrowheads="1"/>
        </xdr:cNvSpPr>
      </xdr:nvSpPr>
      <xdr:spPr bwMode="auto">
        <a:xfrm>
          <a:off x="0" y="1348549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2318</xdr:row>
      <xdr:rowOff>0</xdr:rowOff>
    </xdr:from>
    <xdr:to>
      <xdr:col>3</xdr:col>
      <xdr:colOff>171450</xdr:colOff>
      <xdr:row>2321</xdr:row>
      <xdr:rowOff>95250</xdr:rowOff>
    </xdr:to>
    <xdr:sp macro="" textlink="">
      <xdr:nvSpPr>
        <xdr:cNvPr id="1556" name="img">
          <a:hlinkClick xmlns:r="http://schemas.openxmlformats.org/officeDocument/2006/relationships" r:id="rId955"/>
          <a:extLst>
            <a:ext uri="{FF2B5EF4-FFF2-40B4-BE49-F238E27FC236}">
              <a16:creationId xmlns:a16="http://schemas.microsoft.com/office/drawing/2014/main" id="{2291CDE0-6C63-454B-9C78-7BD39236ECC5}"/>
            </a:ext>
          </a:extLst>
        </xdr:cNvPr>
        <xdr:cNvSpPr>
          <a:spLocks noChangeAspect="1" noChangeArrowheads="1"/>
        </xdr:cNvSpPr>
      </xdr:nvSpPr>
      <xdr:spPr bwMode="auto">
        <a:xfrm>
          <a:off x="0" y="1350502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2322</xdr:row>
      <xdr:rowOff>0</xdr:rowOff>
    </xdr:from>
    <xdr:to>
      <xdr:col>3</xdr:col>
      <xdr:colOff>171450</xdr:colOff>
      <xdr:row>2324</xdr:row>
      <xdr:rowOff>733425</xdr:rowOff>
    </xdr:to>
    <xdr:pic>
      <xdr:nvPicPr>
        <xdr:cNvPr id="534" name="img" descr="https://i.ytimg.com/vi/uhWr1jCXgKw/hqdefault.jpg?sqp=-oaymwEXCPYBEIoBSFryq4qpAwkIARUAAIhCGAE=&amp;rs=AOn4CLDOL7yZocPgkM2LEqQGiXcmzPkOCg">
          <a:hlinkClick xmlns:r="http://schemas.openxmlformats.org/officeDocument/2006/relationships" r:id="rId956"/>
          <a:extLst>
            <a:ext uri="{FF2B5EF4-FFF2-40B4-BE49-F238E27FC236}">
              <a16:creationId xmlns:a16="http://schemas.microsoft.com/office/drawing/2014/main" id="{FDF4A3AC-9A72-4DD4-822E-7863A33F2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83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2327</xdr:row>
      <xdr:rowOff>0</xdr:rowOff>
    </xdr:from>
    <xdr:to>
      <xdr:col>3</xdr:col>
      <xdr:colOff>171450</xdr:colOff>
      <xdr:row>2329</xdr:row>
      <xdr:rowOff>733425</xdr:rowOff>
    </xdr:to>
    <xdr:pic>
      <xdr:nvPicPr>
        <xdr:cNvPr id="535" name="img" descr="https://i.ytimg.com/vi/MLpb8ee3Ypc/hqdefault.jpg?sqp=-oaymwEXCPYBEIoBSFryq4qpAwkIARUAAIhCGAE=&amp;rs=AOn4CLAKX359axko0MvNHoLIdMyX1lJnXA">
          <a:hlinkClick xmlns:r="http://schemas.openxmlformats.org/officeDocument/2006/relationships" r:id="rId958"/>
          <a:extLst>
            <a:ext uri="{FF2B5EF4-FFF2-40B4-BE49-F238E27FC236}">
              <a16:creationId xmlns:a16="http://schemas.microsoft.com/office/drawing/2014/main" id="{36EFCE23-ACAE-485A-B702-A62CE8712B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478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2332</xdr:row>
      <xdr:rowOff>0</xdr:rowOff>
    </xdr:from>
    <xdr:to>
      <xdr:col>3</xdr:col>
      <xdr:colOff>171450</xdr:colOff>
      <xdr:row>2334</xdr:row>
      <xdr:rowOff>733425</xdr:rowOff>
    </xdr:to>
    <xdr:pic>
      <xdr:nvPicPr>
        <xdr:cNvPr id="536" name="img" descr="https://i.ytimg.com/vi/JnhUmq0va4A/hqdefault.jpg?sqp=-oaymwEXCPYBEIoBSFryq4qpAwkIARUAAIhCGAE=&amp;rs=AOn4CLAMQ2ZAEd599YkEGgG4V5TJFyf5wA">
          <a:hlinkClick xmlns:r="http://schemas.openxmlformats.org/officeDocument/2006/relationships" r:id="rId960"/>
          <a:extLst>
            <a:ext uri="{FF2B5EF4-FFF2-40B4-BE49-F238E27FC236}">
              <a16:creationId xmlns:a16="http://schemas.microsoft.com/office/drawing/2014/main" id="{87CFD485-82C3-4F48-9E34-2AA4D89E2D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6741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2336</xdr:row>
      <xdr:rowOff>0</xdr:rowOff>
    </xdr:from>
    <xdr:to>
      <xdr:col>3</xdr:col>
      <xdr:colOff>171450</xdr:colOff>
      <xdr:row>2338</xdr:row>
      <xdr:rowOff>733425</xdr:rowOff>
    </xdr:to>
    <xdr:pic>
      <xdr:nvPicPr>
        <xdr:cNvPr id="537" name="img" descr="https://i.ytimg.com/vi/IH23o77OZXw/hqdefault.jpg?sqp=-oaymwEXCPYBEIoBSFryq4qpAwkIARUAAIhCGAE=&amp;rs=AOn4CLA3-qJseqCaHGKqKRHorLg4wyjvyA">
          <a:hlinkClick xmlns:r="http://schemas.openxmlformats.org/officeDocument/2006/relationships" r:id="rId962"/>
          <a:extLst>
            <a:ext uri="{FF2B5EF4-FFF2-40B4-BE49-F238E27FC236}">
              <a16:creationId xmlns:a16="http://schemas.microsoft.com/office/drawing/2014/main" id="{0A2351A2-4274-49A4-96B7-CD011398A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888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2341</xdr:row>
      <xdr:rowOff>0</xdr:rowOff>
    </xdr:from>
    <xdr:to>
      <xdr:col>3</xdr:col>
      <xdr:colOff>171450</xdr:colOff>
      <xdr:row>2343</xdr:row>
      <xdr:rowOff>733425</xdr:rowOff>
    </xdr:to>
    <xdr:pic>
      <xdr:nvPicPr>
        <xdr:cNvPr id="538" name="img" descr="https://i.ytimg.com/vi/q5m6tMjcF8k/hqdefault.jpg?sqp=-oaymwEXCPYBEIoBSFryq4qpAwkIARUAAIhCGAE=&amp;rs=AOn4CLDD0HO6MnMIvigpmRDFsTvv9DROKw">
          <a:hlinkClick xmlns:r="http://schemas.openxmlformats.org/officeDocument/2006/relationships" r:id="rId964"/>
          <a:extLst>
            <a:ext uri="{FF2B5EF4-FFF2-40B4-BE49-F238E27FC236}">
              <a16:creationId xmlns:a16="http://schemas.microsoft.com/office/drawing/2014/main" id="{ACEFE5F3-3D5A-4E0C-B7BD-194893464B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0646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2345</xdr:row>
      <xdr:rowOff>0</xdr:rowOff>
    </xdr:from>
    <xdr:to>
      <xdr:col>3</xdr:col>
      <xdr:colOff>171450</xdr:colOff>
      <xdr:row>2347</xdr:row>
      <xdr:rowOff>733425</xdr:rowOff>
    </xdr:to>
    <xdr:pic>
      <xdr:nvPicPr>
        <xdr:cNvPr id="539" name="img" descr="https://i.ytimg.com/vi/ng9pFkb3nko/hqdefault.jpg?sqp=-oaymwEXCPYBEIoBSFryq4qpAwkIARUAAIhCGAE=&amp;rs=AOn4CLCp2tgBEDAB3mnYBF3S-R4NPaPx6w">
          <a:hlinkClick xmlns:r="http://schemas.openxmlformats.org/officeDocument/2006/relationships" r:id="rId966"/>
          <a:extLst>
            <a:ext uri="{FF2B5EF4-FFF2-40B4-BE49-F238E27FC236}">
              <a16:creationId xmlns:a16="http://schemas.microsoft.com/office/drawing/2014/main" id="{1F24E44D-E40D-4A23-BD1B-97EC23580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2598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2350</xdr:row>
      <xdr:rowOff>0</xdr:rowOff>
    </xdr:from>
    <xdr:to>
      <xdr:col>3</xdr:col>
      <xdr:colOff>171450</xdr:colOff>
      <xdr:row>2352</xdr:row>
      <xdr:rowOff>733425</xdr:rowOff>
    </xdr:to>
    <xdr:pic>
      <xdr:nvPicPr>
        <xdr:cNvPr id="540" name="img" descr="https://i.ytimg.com/vi/fU_7bcpuYaA/hqdefault.jpg?sqp=-oaymwEXCPYBEIoBSFryq4qpAwkIARUAAIhCGAE=&amp;rs=AOn4CLBx_TCvEK7J7N_N-vffC5TU_sdaww">
          <a:hlinkClick xmlns:r="http://schemas.openxmlformats.org/officeDocument/2006/relationships" r:id="rId968"/>
          <a:extLst>
            <a:ext uri="{FF2B5EF4-FFF2-40B4-BE49-F238E27FC236}">
              <a16:creationId xmlns:a16="http://schemas.microsoft.com/office/drawing/2014/main" id="{F669E8C1-B815-4B82-9379-B6E80CE47A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4361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2355</xdr:row>
      <xdr:rowOff>0</xdr:rowOff>
    </xdr:from>
    <xdr:to>
      <xdr:col>3</xdr:col>
      <xdr:colOff>171450</xdr:colOff>
      <xdr:row>2357</xdr:row>
      <xdr:rowOff>733425</xdr:rowOff>
    </xdr:to>
    <xdr:pic>
      <xdr:nvPicPr>
        <xdr:cNvPr id="541" name="img" descr="https://i.ytimg.com/vi/0KezzzN3-4s/hqdefault.jpg?sqp=-oaymwEXCPYBEIoBSFryq4qpAwkIARUAAIhCGAE=&amp;rs=AOn4CLDHeN6jLx-omeyTGPTefPWR54ZskQ">
          <a:hlinkClick xmlns:r="http://schemas.openxmlformats.org/officeDocument/2006/relationships" r:id="rId970"/>
          <a:extLst>
            <a:ext uri="{FF2B5EF4-FFF2-40B4-BE49-F238E27FC236}">
              <a16:creationId xmlns:a16="http://schemas.microsoft.com/office/drawing/2014/main" id="{DB51E19E-CEEF-4333-8241-F12DE356B6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650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2360</xdr:row>
      <xdr:rowOff>0</xdr:rowOff>
    </xdr:from>
    <xdr:to>
      <xdr:col>3</xdr:col>
      <xdr:colOff>171450</xdr:colOff>
      <xdr:row>2362</xdr:row>
      <xdr:rowOff>733425</xdr:rowOff>
    </xdr:to>
    <xdr:pic>
      <xdr:nvPicPr>
        <xdr:cNvPr id="542" name="img" descr="https://i.ytimg.com/vi/OOpjH8iinaA/hqdefault.jpg?sqp=-oaymwEXCPYBEIoBSFryq4qpAwkIARUAAIhCGAE=&amp;rs=AOn4CLDv1U40NOPiC_JoKQSE97erYxyS8w">
          <a:hlinkClick xmlns:r="http://schemas.openxmlformats.org/officeDocument/2006/relationships" r:id="rId972"/>
          <a:extLst>
            <a:ext uri="{FF2B5EF4-FFF2-40B4-BE49-F238E27FC236}">
              <a16:creationId xmlns:a16="http://schemas.microsoft.com/office/drawing/2014/main" id="{1D3E5521-0746-413C-A188-E7FACD3816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959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2365</xdr:row>
      <xdr:rowOff>0</xdr:rowOff>
    </xdr:from>
    <xdr:to>
      <xdr:col>3</xdr:col>
      <xdr:colOff>171450</xdr:colOff>
      <xdr:row>2367</xdr:row>
      <xdr:rowOff>733425</xdr:rowOff>
    </xdr:to>
    <xdr:pic>
      <xdr:nvPicPr>
        <xdr:cNvPr id="543" name="img" descr="https://i.ytimg.com/vi/kNVywF6q_Gs/hqdefault.jpg?sqp=-oaymwEXCPYBEIoBSFryq4qpAwkIARUAAIhCGAE=&amp;rs=AOn4CLAefvDGZ2-oZ_8bp6eEu3mMy6GcGw">
          <a:hlinkClick xmlns:r="http://schemas.openxmlformats.org/officeDocument/2006/relationships" r:id="rId974"/>
          <a:extLst>
            <a:ext uri="{FF2B5EF4-FFF2-40B4-BE49-F238E27FC236}">
              <a16:creationId xmlns:a16="http://schemas.microsoft.com/office/drawing/2014/main" id="{0BE74234-D4DF-4D78-9115-20E3AD6BA7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73457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2370</xdr:row>
      <xdr:rowOff>0</xdr:rowOff>
    </xdr:from>
    <xdr:to>
      <xdr:col>3</xdr:col>
      <xdr:colOff>171450</xdr:colOff>
      <xdr:row>2372</xdr:row>
      <xdr:rowOff>733425</xdr:rowOff>
    </xdr:to>
    <xdr:pic>
      <xdr:nvPicPr>
        <xdr:cNvPr id="544" name="img" descr="https://i.ytimg.com/vi/AoBp9jM8fZo/hqdefault.jpg?sqp=-oaymwEXCPYBEIoBSFryq4qpAwkIARUAAIhCGAE=&amp;rs=AOn4CLDBUO_rX2qg3XD31WvsJrf7sBSNBA">
          <a:hlinkClick xmlns:r="http://schemas.openxmlformats.org/officeDocument/2006/relationships" r:id="rId976"/>
          <a:extLst>
            <a:ext uri="{FF2B5EF4-FFF2-40B4-BE49-F238E27FC236}">
              <a16:creationId xmlns:a16="http://schemas.microsoft.com/office/drawing/2014/main" id="{B66421FD-B9DB-4B25-99ED-39759EAA5E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76934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2375</xdr:row>
      <xdr:rowOff>0</xdr:rowOff>
    </xdr:from>
    <xdr:to>
      <xdr:col>3</xdr:col>
      <xdr:colOff>171450</xdr:colOff>
      <xdr:row>2377</xdr:row>
      <xdr:rowOff>733425</xdr:rowOff>
    </xdr:to>
    <xdr:pic>
      <xdr:nvPicPr>
        <xdr:cNvPr id="545" name="img" descr="https://i.ytimg.com/vi/PHvHMiPiKao/hqdefault.jpg?sqp=-oaymwEXCPYBEIoBSFryq4qpAwkIARUAAIhCGAE=&amp;rs=AOn4CLBTa_35mRYgyXu5ChXsF2m6xntzmA">
          <a:hlinkClick xmlns:r="http://schemas.openxmlformats.org/officeDocument/2006/relationships" r:id="rId978"/>
          <a:extLst>
            <a:ext uri="{FF2B5EF4-FFF2-40B4-BE49-F238E27FC236}">
              <a16:creationId xmlns:a16="http://schemas.microsoft.com/office/drawing/2014/main" id="{40A589FD-410A-4293-AC26-3CF2AC22A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002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2380</xdr:row>
      <xdr:rowOff>0</xdr:rowOff>
    </xdr:from>
    <xdr:to>
      <xdr:col>3</xdr:col>
      <xdr:colOff>171450</xdr:colOff>
      <xdr:row>2382</xdr:row>
      <xdr:rowOff>733425</xdr:rowOff>
    </xdr:to>
    <xdr:pic>
      <xdr:nvPicPr>
        <xdr:cNvPr id="546" name="img" descr="https://i.ytimg.com/vi/pOpbOK7gs4w/hqdefault.jpg?sqp=-oaymwEXCPYBEIoBSFryq4qpAwkIARUAAIhCGAE=&amp;rs=AOn4CLAFFrFcODHCzSgmb7-EF0hQgIUuEg">
          <a:hlinkClick xmlns:r="http://schemas.openxmlformats.org/officeDocument/2006/relationships" r:id="rId980"/>
          <a:extLst>
            <a:ext uri="{FF2B5EF4-FFF2-40B4-BE49-F238E27FC236}">
              <a16:creationId xmlns:a16="http://schemas.microsoft.com/office/drawing/2014/main" id="{FE63F427-1026-45BE-8BFD-45A1642038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2934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2385</xdr:row>
      <xdr:rowOff>0</xdr:rowOff>
    </xdr:from>
    <xdr:to>
      <xdr:col>3</xdr:col>
      <xdr:colOff>171450</xdr:colOff>
      <xdr:row>2387</xdr:row>
      <xdr:rowOff>733425</xdr:rowOff>
    </xdr:to>
    <xdr:pic>
      <xdr:nvPicPr>
        <xdr:cNvPr id="547" name="img" descr="https://i.ytimg.com/vi/P7P1R6gjjKs/hqdefault.jpg?sqp=-oaymwEXCPYBEIoBSFryq4qpAwkIARUAAIhCGAE=&amp;rs=AOn4CLAr5eAuSigL7MGbI8WJ94NZnPscQg">
          <a:hlinkClick xmlns:r="http://schemas.openxmlformats.org/officeDocument/2006/relationships" r:id="rId982"/>
          <a:extLst>
            <a:ext uri="{FF2B5EF4-FFF2-40B4-BE49-F238E27FC236}">
              <a16:creationId xmlns:a16="http://schemas.microsoft.com/office/drawing/2014/main" id="{78DAEF25-8C39-4A00-A576-69FF68ABBB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583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2390</xdr:row>
      <xdr:rowOff>0</xdr:rowOff>
    </xdr:from>
    <xdr:to>
      <xdr:col>3</xdr:col>
      <xdr:colOff>171450</xdr:colOff>
      <xdr:row>2392</xdr:row>
      <xdr:rowOff>733425</xdr:rowOff>
    </xdr:to>
    <xdr:pic>
      <xdr:nvPicPr>
        <xdr:cNvPr id="548" name="img" descr="https://i.ytimg.com/vi/GH5dXYEfG1s/hqdefault.jpg?sqp=-oaymwEXCPYBEIoBSFryq4qpAwkIARUAAIhCGAE=&amp;rs=AOn4CLBIQ9KL0rWW7GJe1LCvODr1Si1Rkg">
          <a:hlinkClick xmlns:r="http://schemas.openxmlformats.org/officeDocument/2006/relationships" r:id="rId984"/>
          <a:extLst>
            <a:ext uri="{FF2B5EF4-FFF2-40B4-BE49-F238E27FC236}">
              <a16:creationId xmlns:a16="http://schemas.microsoft.com/office/drawing/2014/main" id="{B62022C6-775D-4ADA-A815-061E68E431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8554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2395</xdr:row>
      <xdr:rowOff>0</xdr:rowOff>
    </xdr:from>
    <xdr:to>
      <xdr:col>3</xdr:col>
      <xdr:colOff>171450</xdr:colOff>
      <xdr:row>2397</xdr:row>
      <xdr:rowOff>733425</xdr:rowOff>
    </xdr:to>
    <xdr:pic>
      <xdr:nvPicPr>
        <xdr:cNvPr id="549" name="img" descr="https://i.ytimg.com/vi/ikyRG5Jg11M/hqdefault.jpg?sqp=-oaymwEXCPYBEIoBSFryq4qpAwkIARUAAIhCGAE=&amp;rs=AOn4CLD06tRrc7G-OK-IiJXUvmm6S3qwrQ">
          <a:hlinkClick xmlns:r="http://schemas.openxmlformats.org/officeDocument/2006/relationships" r:id="rId986"/>
          <a:extLst>
            <a:ext uri="{FF2B5EF4-FFF2-40B4-BE49-F238E27FC236}">
              <a16:creationId xmlns:a16="http://schemas.microsoft.com/office/drawing/2014/main" id="{2CD3A58F-2B5A-4DB8-9DE3-00B799C211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126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2400</xdr:row>
      <xdr:rowOff>0</xdr:rowOff>
    </xdr:from>
    <xdr:to>
      <xdr:col>3</xdr:col>
      <xdr:colOff>171450</xdr:colOff>
      <xdr:row>2402</xdr:row>
      <xdr:rowOff>733425</xdr:rowOff>
    </xdr:to>
    <xdr:pic>
      <xdr:nvPicPr>
        <xdr:cNvPr id="550" name="img" descr="https://i.ytimg.com/vi/bk4ERJ3MkCE/hqdefault.jpg?sqp=-oaymwEXCPYBEIoBSFryq4qpAwkIARUAAIhCGAE=&amp;rs=AOn4CLC43L3ZAeFTXkhM9XN67GZxllkJgw">
          <a:hlinkClick xmlns:r="http://schemas.openxmlformats.org/officeDocument/2006/relationships" r:id="rId988"/>
          <a:extLst>
            <a:ext uri="{FF2B5EF4-FFF2-40B4-BE49-F238E27FC236}">
              <a16:creationId xmlns:a16="http://schemas.microsoft.com/office/drawing/2014/main" id="{BCFAFE2C-3AA2-4D52-8E9A-21365DE2E4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4936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2405</xdr:row>
      <xdr:rowOff>0</xdr:rowOff>
    </xdr:from>
    <xdr:to>
      <xdr:col>3</xdr:col>
      <xdr:colOff>171450</xdr:colOff>
      <xdr:row>2407</xdr:row>
      <xdr:rowOff>733425</xdr:rowOff>
    </xdr:to>
    <xdr:pic>
      <xdr:nvPicPr>
        <xdr:cNvPr id="551" name="img" descr="https://i.ytimg.com/vi/TTDWIPAg9AE/hqdefault.jpg?sqp=-oaymwEXCPYBEIoBSFryq4qpAwkIARUAAIhCGAE=&amp;rs=AOn4CLCA0PlVn6yE2RcRuEalz_ZbfzwBZg">
          <a:hlinkClick xmlns:r="http://schemas.openxmlformats.org/officeDocument/2006/relationships" r:id="rId990"/>
          <a:extLst>
            <a:ext uri="{FF2B5EF4-FFF2-40B4-BE49-F238E27FC236}">
              <a16:creationId xmlns:a16="http://schemas.microsoft.com/office/drawing/2014/main" id="{08E9F5C1-079E-46C1-B059-80B7F1463A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98603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2410</xdr:row>
      <xdr:rowOff>0</xdr:rowOff>
    </xdr:from>
    <xdr:to>
      <xdr:col>3</xdr:col>
      <xdr:colOff>171450</xdr:colOff>
      <xdr:row>2412</xdr:row>
      <xdr:rowOff>733425</xdr:rowOff>
    </xdr:to>
    <xdr:pic>
      <xdr:nvPicPr>
        <xdr:cNvPr id="552" name="img" descr="https://i.ytimg.com/vi/FBYoZ-FgC84/hqdefault.jpg?sqp=-oaymwEXCPYBEIoBSFryq4qpAwkIARUAAIhCGAE=&amp;rs=AOn4CLD8KDWMDNMFOL0Ot8j1VqO2Q1dD5w">
          <a:hlinkClick xmlns:r="http://schemas.openxmlformats.org/officeDocument/2006/relationships" r:id="rId992"/>
          <a:extLst>
            <a:ext uri="{FF2B5EF4-FFF2-40B4-BE49-F238E27FC236}">
              <a16:creationId xmlns:a16="http://schemas.microsoft.com/office/drawing/2014/main" id="{1E5E6E9B-57F0-46E4-8CFF-4153A3FAF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01889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2415</xdr:row>
      <xdr:rowOff>0</xdr:rowOff>
    </xdr:from>
    <xdr:to>
      <xdr:col>3</xdr:col>
      <xdr:colOff>171450</xdr:colOff>
      <xdr:row>2417</xdr:row>
      <xdr:rowOff>733425</xdr:rowOff>
    </xdr:to>
    <xdr:pic>
      <xdr:nvPicPr>
        <xdr:cNvPr id="553" name="img" descr="https://i.ytimg.com/vi/g7SvHaSzz9A/hqdefault.jpg?sqp=-oaymwEXCPYBEIoBSFryq4qpAwkIARUAAIhCGAE=&amp;rs=AOn4CLAXyFT3wpTO_GHZaEZnhn1dl-WJHg">
          <a:hlinkClick xmlns:r="http://schemas.openxmlformats.org/officeDocument/2006/relationships" r:id="rId994"/>
          <a:extLst>
            <a:ext uri="{FF2B5EF4-FFF2-40B4-BE49-F238E27FC236}">
              <a16:creationId xmlns:a16="http://schemas.microsoft.com/office/drawing/2014/main" id="{DDF75A0F-98C9-4378-B413-4B38A82C49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0460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2420</xdr:row>
      <xdr:rowOff>0</xdr:rowOff>
    </xdr:from>
    <xdr:to>
      <xdr:col>3</xdr:col>
      <xdr:colOff>171450</xdr:colOff>
      <xdr:row>2422</xdr:row>
      <xdr:rowOff>733425</xdr:rowOff>
    </xdr:to>
    <xdr:pic>
      <xdr:nvPicPr>
        <xdr:cNvPr id="554" name="img" descr="https://i.ytimg.com/vi/E57nVL18akA/hqdefault.jpg?sqp=-oaymwEXCPYBEIoBSFryq4qpAwkIARUAAIhCGAE=&amp;rs=AOn4CLBXYJqf-xN4pyDX9PJA1tP6RYt58g">
          <a:hlinkClick xmlns:r="http://schemas.openxmlformats.org/officeDocument/2006/relationships" r:id="rId996"/>
          <a:extLst>
            <a:ext uri="{FF2B5EF4-FFF2-40B4-BE49-F238E27FC236}">
              <a16:creationId xmlns:a16="http://schemas.microsoft.com/office/drawing/2014/main" id="{0477022B-8177-4DC2-AFF2-5D2917D43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06556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2425</xdr:row>
      <xdr:rowOff>0</xdr:rowOff>
    </xdr:from>
    <xdr:to>
      <xdr:col>3</xdr:col>
      <xdr:colOff>171450</xdr:colOff>
      <xdr:row>2427</xdr:row>
      <xdr:rowOff>733425</xdr:rowOff>
    </xdr:to>
    <xdr:pic>
      <xdr:nvPicPr>
        <xdr:cNvPr id="555" name="img" descr="https://i.ytimg.com/vi/d9zjkImf0rQ/hqdefault.jpg?sqp=-oaymwEXCPYBEIoBSFryq4qpAwkIARUAAIhCGAE=&amp;rs=AOn4CLBSrGihf3i9-wVY-z2PUZH2WcDgFQ">
          <a:hlinkClick xmlns:r="http://schemas.openxmlformats.org/officeDocument/2006/relationships" r:id="rId998"/>
          <a:extLst>
            <a:ext uri="{FF2B5EF4-FFF2-40B4-BE49-F238E27FC236}">
              <a16:creationId xmlns:a16="http://schemas.microsoft.com/office/drawing/2014/main" id="{2BD9B4DB-48AF-4F32-BE64-C1CC328CBD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10033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2430</xdr:row>
      <xdr:rowOff>0</xdr:rowOff>
    </xdr:from>
    <xdr:to>
      <xdr:col>3</xdr:col>
      <xdr:colOff>171450</xdr:colOff>
      <xdr:row>2432</xdr:row>
      <xdr:rowOff>733425</xdr:rowOff>
    </xdr:to>
    <xdr:pic>
      <xdr:nvPicPr>
        <xdr:cNvPr id="556" name="img" descr="https://i.ytimg.com/vi/bX-1RRewnD0/hqdefault.jpg?sqp=-oaymwEXCPYBEIoBSFryq4qpAwkIARUAAIhCGAE=&amp;rs=AOn4CLDFtO5RJgrlE7xzjxUQjli8Unc-Yw">
          <a:hlinkClick xmlns:r="http://schemas.openxmlformats.org/officeDocument/2006/relationships" r:id="rId1000"/>
          <a:extLst>
            <a:ext uri="{FF2B5EF4-FFF2-40B4-BE49-F238E27FC236}">
              <a16:creationId xmlns:a16="http://schemas.microsoft.com/office/drawing/2014/main" id="{22A3D626-DFCC-4FFA-9CB1-FEC248EE32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12367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2435</xdr:row>
      <xdr:rowOff>0</xdr:rowOff>
    </xdr:from>
    <xdr:to>
      <xdr:col>3</xdr:col>
      <xdr:colOff>171450</xdr:colOff>
      <xdr:row>2437</xdr:row>
      <xdr:rowOff>733425</xdr:rowOff>
    </xdr:to>
    <xdr:pic>
      <xdr:nvPicPr>
        <xdr:cNvPr id="557" name="img" descr="https://i.ytimg.com/vi/apU5luAyGj8/hqdefault.jpg?sqp=-oaymwEXCPYBEIoBSFryq4qpAwkIARUAAIhCGAE=&amp;rs=AOn4CLC1hj-aWxZjCfUTdBVM9clJu4Nj3A">
          <a:hlinkClick xmlns:r="http://schemas.openxmlformats.org/officeDocument/2006/relationships" r:id="rId1002"/>
          <a:extLst>
            <a:ext uri="{FF2B5EF4-FFF2-40B4-BE49-F238E27FC236}">
              <a16:creationId xmlns:a16="http://schemas.microsoft.com/office/drawing/2014/main" id="{40DD9CBF-8AB1-4B0F-A234-F6488D4406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1565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2440</xdr:row>
      <xdr:rowOff>0</xdr:rowOff>
    </xdr:from>
    <xdr:to>
      <xdr:col>3</xdr:col>
      <xdr:colOff>171450</xdr:colOff>
      <xdr:row>2442</xdr:row>
      <xdr:rowOff>733425</xdr:rowOff>
    </xdr:to>
    <xdr:pic>
      <xdr:nvPicPr>
        <xdr:cNvPr id="558" name="img" descr="https://i.ytimg.com/vi/2Ss-oJ-yKhg/hqdefault.jpg?sqp=-oaymwEXCPYBEIoBSFryq4qpAwkIARUAAIhCGAE=&amp;rs=AOn4CLCa3IMpO0tlbnssJ9UkSOU4B0GQTg">
          <a:hlinkClick xmlns:r="http://schemas.openxmlformats.org/officeDocument/2006/relationships" r:id="rId1004"/>
          <a:extLst>
            <a:ext uri="{FF2B5EF4-FFF2-40B4-BE49-F238E27FC236}">
              <a16:creationId xmlns:a16="http://schemas.microsoft.com/office/drawing/2014/main" id="{59C055B9-6206-43E1-8C8A-2A94BB275F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1817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2445</xdr:row>
      <xdr:rowOff>0</xdr:rowOff>
    </xdr:from>
    <xdr:to>
      <xdr:col>3</xdr:col>
      <xdr:colOff>171450</xdr:colOff>
      <xdr:row>2447</xdr:row>
      <xdr:rowOff>733425</xdr:rowOff>
    </xdr:to>
    <xdr:pic>
      <xdr:nvPicPr>
        <xdr:cNvPr id="559" name="img" descr="https://i.ytimg.com/vi/al0B8qUkayw/hqdefault.jpg?sqp=-oaymwEXCPYBEIoBSFryq4qpAwkIARUAAIhCGAE=&amp;rs=AOn4CLA5UUvUfcuGu2HAqLl8PX8nlEihoQ">
          <a:hlinkClick xmlns:r="http://schemas.openxmlformats.org/officeDocument/2006/relationships" r:id="rId1006"/>
          <a:extLst>
            <a:ext uri="{FF2B5EF4-FFF2-40B4-BE49-F238E27FC236}">
              <a16:creationId xmlns:a16="http://schemas.microsoft.com/office/drawing/2014/main" id="{F6200DA5-A207-44CF-8553-898DED3727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1082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2450</xdr:row>
      <xdr:rowOff>0</xdr:rowOff>
    </xdr:from>
    <xdr:to>
      <xdr:col>3</xdr:col>
      <xdr:colOff>171450</xdr:colOff>
      <xdr:row>2452</xdr:row>
      <xdr:rowOff>733425</xdr:rowOff>
    </xdr:to>
    <xdr:pic>
      <xdr:nvPicPr>
        <xdr:cNvPr id="560" name="img" descr="https://i.ytimg.com/vi/nTmtw3bH41g/hqdefault.jpg?sqp=-oaymwEXCPYBEIoBSFryq4qpAwkIARUAAIhCGAE=&amp;rs=AOn4CLDm-hrjWYEj7yBjP82jc8v3s6fzKA">
          <a:hlinkClick xmlns:r="http://schemas.openxmlformats.org/officeDocument/2006/relationships" r:id="rId1008"/>
          <a:extLst>
            <a:ext uri="{FF2B5EF4-FFF2-40B4-BE49-F238E27FC236}">
              <a16:creationId xmlns:a16="http://schemas.microsoft.com/office/drawing/2014/main" id="{761B1138-F55F-4DCB-9114-07FA934EC0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6083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2455</xdr:row>
      <xdr:rowOff>0</xdr:rowOff>
    </xdr:from>
    <xdr:to>
      <xdr:col>3</xdr:col>
      <xdr:colOff>171450</xdr:colOff>
      <xdr:row>2457</xdr:row>
      <xdr:rowOff>733425</xdr:rowOff>
    </xdr:to>
    <xdr:pic>
      <xdr:nvPicPr>
        <xdr:cNvPr id="561" name="img" descr="https://i.ytimg.com/vi/cfsuose6EaM/hqdefault.jpg?sqp=-oaymwEXCPYBEIoBSFryq4qpAwkIARUAAIhCGAE=&amp;rs=AOn4CLAGlCFOL8aMsLE8fEmcjgbjDxZtyg">
          <a:hlinkClick xmlns:r="http://schemas.openxmlformats.org/officeDocument/2006/relationships" r:id="rId1010"/>
          <a:extLst>
            <a:ext uri="{FF2B5EF4-FFF2-40B4-BE49-F238E27FC236}">
              <a16:creationId xmlns:a16="http://schemas.microsoft.com/office/drawing/2014/main" id="{6699A2BB-4367-48D0-A10D-66BE98098A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898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2460</xdr:row>
      <xdr:rowOff>0</xdr:rowOff>
    </xdr:from>
    <xdr:to>
      <xdr:col>3</xdr:col>
      <xdr:colOff>171450</xdr:colOff>
      <xdr:row>2462</xdr:row>
      <xdr:rowOff>733425</xdr:rowOff>
    </xdr:to>
    <xdr:pic>
      <xdr:nvPicPr>
        <xdr:cNvPr id="562" name="img" descr="https://i.ytimg.com/vi/OeJ0e7_ctEQ/hqdefault.jpg?sqp=-oaymwEXCPYBEIoBSFryq4qpAwkIARUAAIhCGAE=&amp;rs=AOn4CLB_AYsEtc3BxW5G4IK7BjA2cw70TA">
          <a:hlinkClick xmlns:r="http://schemas.openxmlformats.org/officeDocument/2006/relationships" r:id="rId1012"/>
          <a:extLst>
            <a:ext uri="{FF2B5EF4-FFF2-40B4-BE49-F238E27FC236}">
              <a16:creationId xmlns:a16="http://schemas.microsoft.com/office/drawing/2014/main" id="{ECFF3DA4-BAB8-4805-AA10-0372D7D80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31321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2465</xdr:row>
      <xdr:rowOff>0</xdr:rowOff>
    </xdr:from>
    <xdr:to>
      <xdr:col>3</xdr:col>
      <xdr:colOff>171450</xdr:colOff>
      <xdr:row>2467</xdr:row>
      <xdr:rowOff>733425</xdr:rowOff>
    </xdr:to>
    <xdr:pic>
      <xdr:nvPicPr>
        <xdr:cNvPr id="563" name="img" descr="https://i.ytimg.com/vi/BbtywenKTls/hqdefault.jpg?sqp=-oaymwEXCPYBEIoBSFryq4qpAwkIARUAAIhCGAE=&amp;rs=AOn4CLBXHM5FfU9K0GptzAOp0ZBdyzcOZQ">
          <a:hlinkClick xmlns:r="http://schemas.openxmlformats.org/officeDocument/2006/relationships" r:id="rId1014"/>
          <a:extLst>
            <a:ext uri="{FF2B5EF4-FFF2-40B4-BE49-F238E27FC236}">
              <a16:creationId xmlns:a16="http://schemas.microsoft.com/office/drawing/2014/main" id="{7A785D9D-4FAF-4752-A61E-A4A6EB5ED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34607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2470</xdr:row>
      <xdr:rowOff>0</xdr:rowOff>
    </xdr:from>
    <xdr:to>
      <xdr:col>3</xdr:col>
      <xdr:colOff>171450</xdr:colOff>
      <xdr:row>2472</xdr:row>
      <xdr:rowOff>733425</xdr:rowOff>
    </xdr:to>
    <xdr:pic>
      <xdr:nvPicPr>
        <xdr:cNvPr id="564" name="img" descr="https://i.ytimg.com/vi/zmWwIVjdBOQ/hqdefault.jpg?sqp=-oaymwEXCPYBEIoBSFryq4qpAwkIARUAAIhCGAE=&amp;rs=AOn4CLD6EQE5_KGwCMq9trgI_lA9tZh4Bg">
          <a:hlinkClick xmlns:r="http://schemas.openxmlformats.org/officeDocument/2006/relationships" r:id="rId1016"/>
          <a:extLst>
            <a:ext uri="{FF2B5EF4-FFF2-40B4-BE49-F238E27FC236}">
              <a16:creationId xmlns:a16="http://schemas.microsoft.com/office/drawing/2014/main" id="{B60AF14A-59F6-4009-9288-82FB81AC9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37703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2475</xdr:row>
      <xdr:rowOff>0</xdr:rowOff>
    </xdr:from>
    <xdr:to>
      <xdr:col>3</xdr:col>
      <xdr:colOff>171450</xdr:colOff>
      <xdr:row>2477</xdr:row>
      <xdr:rowOff>733425</xdr:rowOff>
    </xdr:to>
    <xdr:pic>
      <xdr:nvPicPr>
        <xdr:cNvPr id="565" name="img" descr="https://i.ytimg.com/vi/bzx0nynHIzs/hqdefault.jpg?sqp=-oaymwEXCPYBEIoBSFryq4qpAwkIARUAAIhCGAE=&amp;rs=AOn4CLAHfpcExrH2HgT8Z_kKAA6xAyWraQ">
          <a:hlinkClick xmlns:r="http://schemas.openxmlformats.org/officeDocument/2006/relationships" r:id="rId1018"/>
          <a:extLst>
            <a:ext uri="{FF2B5EF4-FFF2-40B4-BE49-F238E27FC236}">
              <a16:creationId xmlns:a16="http://schemas.microsoft.com/office/drawing/2014/main" id="{E4E4F167-F5E7-4C3A-A4D9-E1377BF45B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079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2480</xdr:row>
      <xdr:rowOff>0</xdr:rowOff>
    </xdr:from>
    <xdr:to>
      <xdr:col>3</xdr:col>
      <xdr:colOff>171450</xdr:colOff>
      <xdr:row>2482</xdr:row>
      <xdr:rowOff>733425</xdr:rowOff>
    </xdr:to>
    <xdr:pic>
      <xdr:nvPicPr>
        <xdr:cNvPr id="566" name="img" descr="https://i.ytimg.com/vi/b2lzeBq8cas/hqdefault.jpg?sqp=-oaymwEXCPYBEIoBSFryq4qpAwkIARUAAIhCGAE=&amp;rs=AOn4CLCuNwm1Oi00L5PWFNHZnXv3-GJl8g">
          <a:hlinkClick xmlns:r="http://schemas.openxmlformats.org/officeDocument/2006/relationships" r:id="rId1020"/>
          <a:extLst>
            <a:ext uri="{FF2B5EF4-FFF2-40B4-BE49-F238E27FC236}">
              <a16:creationId xmlns:a16="http://schemas.microsoft.com/office/drawing/2014/main" id="{6E995431-1D3D-4C95-973D-CD19059F1D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3894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2485</xdr:row>
      <xdr:rowOff>0</xdr:rowOff>
    </xdr:from>
    <xdr:to>
      <xdr:col>3</xdr:col>
      <xdr:colOff>171450</xdr:colOff>
      <xdr:row>2487</xdr:row>
      <xdr:rowOff>733425</xdr:rowOff>
    </xdr:to>
    <xdr:pic>
      <xdr:nvPicPr>
        <xdr:cNvPr id="567" name="img" descr="https://i.ytimg.com/vi/MGo0h27xwVc/hqdefault.jpg?sqp=-oaymwEXCPYBEIoBSFryq4qpAwkIARUAAIhCGAE=&amp;rs=AOn4CLA39kTr9xsXq_wpIAq92M2LSv-u0g">
          <a:hlinkClick xmlns:r="http://schemas.openxmlformats.org/officeDocument/2006/relationships" r:id="rId1022"/>
          <a:extLst>
            <a:ext uri="{FF2B5EF4-FFF2-40B4-BE49-F238E27FC236}">
              <a16:creationId xmlns:a16="http://schemas.microsoft.com/office/drawing/2014/main" id="{74CCCDFF-1BEF-41D3-9F9B-1C38F8D31B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47561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2489</xdr:row>
      <xdr:rowOff>0</xdr:rowOff>
    </xdr:from>
    <xdr:to>
      <xdr:col>3</xdr:col>
      <xdr:colOff>171450</xdr:colOff>
      <xdr:row>2491</xdr:row>
      <xdr:rowOff>733425</xdr:rowOff>
    </xdr:to>
    <xdr:pic>
      <xdr:nvPicPr>
        <xdr:cNvPr id="568" name="img" descr="https://i.ytimg.com/vi/YF5IVJEOtwI/hqdefault.jpg?sqp=-oaymwEXCPYBEIoBSFryq4qpAwkIARUAAIhCGAE=&amp;rs=AOn4CLAUlb7uUgekSsITaDBMguA-mucXLw">
          <a:hlinkClick xmlns:r="http://schemas.openxmlformats.org/officeDocument/2006/relationships" r:id="rId1024"/>
          <a:extLst>
            <a:ext uri="{FF2B5EF4-FFF2-40B4-BE49-F238E27FC236}">
              <a16:creationId xmlns:a16="http://schemas.microsoft.com/office/drawing/2014/main" id="{D6335AB8-1663-46ED-9D89-25725B1467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50086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2494</xdr:row>
      <xdr:rowOff>0</xdr:rowOff>
    </xdr:from>
    <xdr:to>
      <xdr:col>3</xdr:col>
      <xdr:colOff>171450</xdr:colOff>
      <xdr:row>2496</xdr:row>
      <xdr:rowOff>733425</xdr:rowOff>
    </xdr:to>
    <xdr:pic>
      <xdr:nvPicPr>
        <xdr:cNvPr id="569" name="img" descr="https://i.ytimg.com/vi/YgI5Owxqwts/hqdefault.jpg?sqp=-oaymwEXCPYBEIoBSFryq4qpAwkIARUAAIhCGAE=&amp;rs=AOn4CLAbSi5QRJFnx9rjTjLn7JdFZwdVlA">
          <a:hlinkClick xmlns:r="http://schemas.openxmlformats.org/officeDocument/2006/relationships" r:id="rId1026"/>
          <a:extLst>
            <a:ext uri="{FF2B5EF4-FFF2-40B4-BE49-F238E27FC236}">
              <a16:creationId xmlns:a16="http://schemas.microsoft.com/office/drawing/2014/main" id="{BDA408C4-6DEA-4D77-A7B2-6E6F9A8A70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52991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2499</xdr:row>
      <xdr:rowOff>0</xdr:rowOff>
    </xdr:from>
    <xdr:to>
      <xdr:col>3</xdr:col>
      <xdr:colOff>171450</xdr:colOff>
      <xdr:row>2501</xdr:row>
      <xdr:rowOff>733425</xdr:rowOff>
    </xdr:to>
    <xdr:pic>
      <xdr:nvPicPr>
        <xdr:cNvPr id="570" name="img" descr="https://i.ytimg.com/vi/LixWlh-i0A0/hqdefault.jpg?sqp=-oaymwEXCPYBEIoBSFryq4qpAwkIARUAAIhCGAE=&amp;rs=AOn4CLACz_BlOa0v8IvWODnF8g3mcwp19A">
          <a:hlinkClick xmlns:r="http://schemas.openxmlformats.org/officeDocument/2006/relationships" r:id="rId1028"/>
          <a:extLst>
            <a:ext uri="{FF2B5EF4-FFF2-40B4-BE49-F238E27FC236}">
              <a16:creationId xmlns:a16="http://schemas.microsoft.com/office/drawing/2014/main" id="{AE7CBF33-9F06-4872-BA5D-7AD1C4629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55324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2504</xdr:row>
      <xdr:rowOff>0</xdr:rowOff>
    </xdr:from>
    <xdr:to>
      <xdr:col>3</xdr:col>
      <xdr:colOff>171450</xdr:colOff>
      <xdr:row>2506</xdr:row>
      <xdr:rowOff>733425</xdr:rowOff>
    </xdr:to>
    <xdr:pic>
      <xdr:nvPicPr>
        <xdr:cNvPr id="571" name="img" descr="https://i.ytimg.com/vi/_L50ikT5LEw/hqdefault.jpg?sqp=-oaymwEXCPYBEIoBSFryq4qpAwkIARUAAIhCGAE=&amp;rs=AOn4CLAmKPhLA4eKQzckbWBhUyyMU4_YwQ">
          <a:hlinkClick xmlns:r="http://schemas.openxmlformats.org/officeDocument/2006/relationships" r:id="rId1030"/>
          <a:extLst>
            <a:ext uri="{FF2B5EF4-FFF2-40B4-BE49-F238E27FC236}">
              <a16:creationId xmlns:a16="http://schemas.microsoft.com/office/drawing/2014/main" id="{6E1DCBBB-9E66-49BC-91AF-DE11E0ABC2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58039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2509</xdr:row>
      <xdr:rowOff>0</xdr:rowOff>
    </xdr:from>
    <xdr:to>
      <xdr:col>3</xdr:col>
      <xdr:colOff>171450</xdr:colOff>
      <xdr:row>2511</xdr:row>
      <xdr:rowOff>733425</xdr:rowOff>
    </xdr:to>
    <xdr:pic>
      <xdr:nvPicPr>
        <xdr:cNvPr id="572" name="img" descr="https://i.ytimg.com/vi/Yv6eNmb2Ljo/hqdefault.jpg?sqp=-oaymwEXCPYBEIoBSFryq4qpAwkIARUAAIhCGAE=&amp;rs=AOn4CLCSsiFRkmspyK4IXx-529WeYoVafw">
          <a:hlinkClick xmlns:r="http://schemas.openxmlformats.org/officeDocument/2006/relationships" r:id="rId1032"/>
          <a:extLst>
            <a:ext uri="{FF2B5EF4-FFF2-40B4-BE49-F238E27FC236}">
              <a16:creationId xmlns:a16="http://schemas.microsoft.com/office/drawing/2014/main" id="{A0F203B4-A4AD-46EC-A916-6DDB28456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246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2514</xdr:row>
      <xdr:rowOff>0</xdr:rowOff>
    </xdr:from>
    <xdr:to>
      <xdr:col>3</xdr:col>
      <xdr:colOff>171450</xdr:colOff>
      <xdr:row>2516</xdr:row>
      <xdr:rowOff>733425</xdr:rowOff>
    </xdr:to>
    <xdr:pic>
      <xdr:nvPicPr>
        <xdr:cNvPr id="573" name="img" descr="https://i.ytimg.com/vi/PxPlm44PCK0/hqdefault.jpg?sqp=-oaymwEXCPYBEIoBSFryq4qpAwkIARUAAIhCGAE=&amp;rs=AOn4CLC5dKMzX34_7y6-Ag16-a8JMP3lQw">
          <a:hlinkClick xmlns:r="http://schemas.openxmlformats.org/officeDocument/2006/relationships" r:id="rId1034"/>
          <a:extLst>
            <a:ext uri="{FF2B5EF4-FFF2-40B4-BE49-F238E27FC236}">
              <a16:creationId xmlns:a16="http://schemas.microsoft.com/office/drawing/2014/main" id="{58283BFA-B670-414B-8358-B973E574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4611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2519</xdr:row>
      <xdr:rowOff>0</xdr:rowOff>
    </xdr:from>
    <xdr:to>
      <xdr:col>3</xdr:col>
      <xdr:colOff>171450</xdr:colOff>
      <xdr:row>2521</xdr:row>
      <xdr:rowOff>733425</xdr:rowOff>
    </xdr:to>
    <xdr:pic>
      <xdr:nvPicPr>
        <xdr:cNvPr id="574" name="img" descr="https://i.ytimg.com/vi/r4vsgilq2mE/hqdefault.jpg?sqp=-oaymwEXCPYBEIoBSFryq4qpAwkIARUAAIhCGAE=&amp;rs=AOn4CLDrmm85AzeS7fF8p-f12qF4hBQFjg">
          <a:hlinkClick xmlns:r="http://schemas.openxmlformats.org/officeDocument/2006/relationships" r:id="rId1036"/>
          <a:extLst>
            <a:ext uri="{FF2B5EF4-FFF2-40B4-BE49-F238E27FC236}">
              <a16:creationId xmlns:a16="http://schemas.microsoft.com/office/drawing/2014/main" id="{762834D0-CF43-4899-AD6E-7B9CBF74B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7897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2524</xdr:row>
      <xdr:rowOff>0</xdr:rowOff>
    </xdr:from>
    <xdr:to>
      <xdr:col>3</xdr:col>
      <xdr:colOff>171450</xdr:colOff>
      <xdr:row>2526</xdr:row>
      <xdr:rowOff>733425</xdr:rowOff>
    </xdr:to>
    <xdr:pic>
      <xdr:nvPicPr>
        <xdr:cNvPr id="575" name="img" descr="https://i.ytimg.com/vi/x8Qn77t19kw/hqdefault.jpg?sqp=-oaymwEXCPYBEIoBSFryq4qpAwkIARUAAIhCGAE=&amp;rs=AOn4CLD99npqHmpZ10tmeV_LGgbnacZBmw">
          <a:hlinkClick xmlns:r="http://schemas.openxmlformats.org/officeDocument/2006/relationships" r:id="rId1038"/>
          <a:extLst>
            <a:ext uri="{FF2B5EF4-FFF2-40B4-BE49-F238E27FC236}">
              <a16:creationId xmlns:a16="http://schemas.microsoft.com/office/drawing/2014/main" id="{0D71B3D9-2F30-4DA2-BDE9-9AAE10DA4B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080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2528</xdr:row>
      <xdr:rowOff>0</xdr:rowOff>
    </xdr:from>
    <xdr:to>
      <xdr:col>3</xdr:col>
      <xdr:colOff>171450</xdr:colOff>
      <xdr:row>2530</xdr:row>
      <xdr:rowOff>733425</xdr:rowOff>
    </xdr:to>
    <xdr:pic>
      <xdr:nvPicPr>
        <xdr:cNvPr id="576" name="img" descr="https://i.ytimg.com/vi/M-V9q5ZemS0/hqdefault.jpg?sqp=-oaymwEXCPYBEIoBSFryq4qpAwkIARUAAIhCGAE=&amp;rs=AOn4CLCTcdhx5BXXZXw1dr4YKrZ-WLJTvw">
          <a:hlinkClick xmlns:r="http://schemas.openxmlformats.org/officeDocument/2006/relationships" r:id="rId1040"/>
          <a:extLst>
            <a:ext uri="{FF2B5EF4-FFF2-40B4-BE49-F238E27FC236}">
              <a16:creationId xmlns:a16="http://schemas.microsoft.com/office/drawing/2014/main" id="{9396D50A-9695-4ABA-8556-9BFA670651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4089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2533</xdr:row>
      <xdr:rowOff>0</xdr:rowOff>
    </xdr:from>
    <xdr:to>
      <xdr:col>3</xdr:col>
      <xdr:colOff>171450</xdr:colOff>
      <xdr:row>2535</xdr:row>
      <xdr:rowOff>733425</xdr:rowOff>
    </xdr:to>
    <xdr:pic>
      <xdr:nvPicPr>
        <xdr:cNvPr id="577" name="img" descr="https://i.ytimg.com/vi/RqHrjiWshgA/hqdefault.jpg?sqp=-oaymwEXCPYBEIoBSFryq4qpAwkIARUAAIhCGAE=&amp;rs=AOn4CLDJriKGz5Y6lbxX6EIP1JUrQqen8w">
          <a:hlinkClick xmlns:r="http://schemas.openxmlformats.org/officeDocument/2006/relationships" r:id="rId1042"/>
          <a:extLst>
            <a:ext uri="{FF2B5EF4-FFF2-40B4-BE49-F238E27FC236}">
              <a16:creationId xmlns:a16="http://schemas.microsoft.com/office/drawing/2014/main" id="{36973E9B-249D-4737-9334-8C68F33115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661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2538</xdr:row>
      <xdr:rowOff>0</xdr:rowOff>
    </xdr:from>
    <xdr:to>
      <xdr:col>3</xdr:col>
      <xdr:colOff>171450</xdr:colOff>
      <xdr:row>2540</xdr:row>
      <xdr:rowOff>733425</xdr:rowOff>
    </xdr:to>
    <xdr:pic>
      <xdr:nvPicPr>
        <xdr:cNvPr id="578" name="img" descr="https://i.ytimg.com/vi/B5ienCg_3XA/hqdefault.jpg?sqp=-oaymwEXCPYBEIoBSFryq4qpAwkIARUAAIhCGAE=&amp;rs=AOn4CLBHlGlQ_J8wudxEtmI9KQedLJQ71g">
          <a:hlinkClick xmlns:r="http://schemas.openxmlformats.org/officeDocument/2006/relationships" r:id="rId1044"/>
          <a:extLst>
            <a:ext uri="{FF2B5EF4-FFF2-40B4-BE49-F238E27FC236}">
              <a16:creationId xmlns:a16="http://schemas.microsoft.com/office/drawing/2014/main" id="{20479B40-CD80-496C-98BE-0430E4B52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79899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2543</xdr:row>
      <xdr:rowOff>0</xdr:rowOff>
    </xdr:from>
    <xdr:to>
      <xdr:col>3</xdr:col>
      <xdr:colOff>171450</xdr:colOff>
      <xdr:row>2545</xdr:row>
      <xdr:rowOff>733425</xdr:rowOff>
    </xdr:to>
    <xdr:pic>
      <xdr:nvPicPr>
        <xdr:cNvPr id="579" name="img" descr="https://i.ytimg.com/vi/GrzLS9FgOgc/hqdefault.jpg?sqp=-oaymwEXCPYBEIoBSFryq4qpAwkIARUAAIhCGAE=&amp;rs=AOn4CLCoDApB9CRrRhD0aqgtAytYhAJlng">
          <a:hlinkClick xmlns:r="http://schemas.openxmlformats.org/officeDocument/2006/relationships" r:id="rId1046"/>
          <a:extLst>
            <a:ext uri="{FF2B5EF4-FFF2-40B4-BE49-F238E27FC236}">
              <a16:creationId xmlns:a16="http://schemas.microsoft.com/office/drawing/2014/main" id="{94A2FF8D-8A83-4606-8D3C-0F594DB0CB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82042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2548</xdr:row>
      <xdr:rowOff>0</xdr:rowOff>
    </xdr:from>
    <xdr:to>
      <xdr:col>3</xdr:col>
      <xdr:colOff>171450</xdr:colOff>
      <xdr:row>2550</xdr:row>
      <xdr:rowOff>733425</xdr:rowOff>
    </xdr:to>
    <xdr:pic>
      <xdr:nvPicPr>
        <xdr:cNvPr id="580" name="img" descr="https://i.ytimg.com/vi/qMryd4gurQk/hqdefault.jpg?sqp=-oaymwEXCPYBEIoBSFryq4qpAwkIARUAAIhCGAE=&amp;rs=AOn4CLDi0wvmeEzYilKBUoHD5f1540nhzQ">
          <a:hlinkClick xmlns:r="http://schemas.openxmlformats.org/officeDocument/2006/relationships" r:id="rId1048"/>
          <a:extLst>
            <a:ext uri="{FF2B5EF4-FFF2-40B4-BE49-F238E27FC236}">
              <a16:creationId xmlns:a16="http://schemas.microsoft.com/office/drawing/2014/main" id="{EFDF236F-47B4-4C2C-A910-484CF53C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84376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2553</xdr:row>
      <xdr:rowOff>0</xdr:rowOff>
    </xdr:from>
    <xdr:to>
      <xdr:col>3</xdr:col>
      <xdr:colOff>171450</xdr:colOff>
      <xdr:row>2555</xdr:row>
      <xdr:rowOff>733425</xdr:rowOff>
    </xdr:to>
    <xdr:pic>
      <xdr:nvPicPr>
        <xdr:cNvPr id="581" name="img" descr="https://i.ytimg.com/vi/3_fH-bNB5NE/hqdefault.jpg?sqp=-oaymwEXCPYBEIoBSFryq4qpAwkIARUAAIhCGAE=&amp;rs=AOn4CLDHnOHCJ0OeUZ0cEIpq3U4lVVPtVg">
          <a:hlinkClick xmlns:r="http://schemas.openxmlformats.org/officeDocument/2006/relationships" r:id="rId1050"/>
          <a:extLst>
            <a:ext uri="{FF2B5EF4-FFF2-40B4-BE49-F238E27FC236}">
              <a16:creationId xmlns:a16="http://schemas.microsoft.com/office/drawing/2014/main" id="{541A819A-37E4-4F0D-99D9-E6EFEF9565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8651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2558</xdr:row>
      <xdr:rowOff>0</xdr:rowOff>
    </xdr:from>
    <xdr:to>
      <xdr:col>3</xdr:col>
      <xdr:colOff>171450</xdr:colOff>
      <xdr:row>2560</xdr:row>
      <xdr:rowOff>733425</xdr:rowOff>
    </xdr:to>
    <xdr:pic>
      <xdr:nvPicPr>
        <xdr:cNvPr id="582" name="img" descr="https://i.ytimg.com/vi/SpZr7TNVDl0/hqdefault.jpg?sqp=-oaymwEXCPYBEIoBSFryq4qpAwkIARUAAIhCGAE=&amp;rs=AOn4CLCnbsDyRLB9_6A6CZZw345dQ06D_Q">
          <a:hlinkClick xmlns:r="http://schemas.openxmlformats.org/officeDocument/2006/relationships" r:id="rId1052"/>
          <a:extLst>
            <a:ext uri="{FF2B5EF4-FFF2-40B4-BE49-F238E27FC236}">
              <a16:creationId xmlns:a16="http://schemas.microsoft.com/office/drawing/2014/main" id="{DEF1C2EE-7FEE-4898-8684-4DF038F8F7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8904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2563</xdr:row>
      <xdr:rowOff>0</xdr:rowOff>
    </xdr:from>
    <xdr:to>
      <xdr:col>3</xdr:col>
      <xdr:colOff>171450</xdr:colOff>
      <xdr:row>2565</xdr:row>
      <xdr:rowOff>733425</xdr:rowOff>
    </xdr:to>
    <xdr:pic>
      <xdr:nvPicPr>
        <xdr:cNvPr id="583" name="img" descr="https://i.ytimg.com/vi/zd_DQoLvA1w/hqdefault.jpg?sqp=-oaymwEXCPYBEIoBSFryq4qpAwkIARUAAIhCGAE=&amp;rs=AOn4CLDKrF0BI-9Eo_jJwTSPi9jLDiFqWA">
          <a:hlinkClick xmlns:r="http://schemas.openxmlformats.org/officeDocument/2006/relationships" r:id="rId1054"/>
          <a:extLst>
            <a:ext uri="{FF2B5EF4-FFF2-40B4-BE49-F238E27FC236}">
              <a16:creationId xmlns:a16="http://schemas.microsoft.com/office/drawing/2014/main" id="{4F03F37B-57B5-4F34-A602-0D199B64A7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9251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2568</xdr:row>
      <xdr:rowOff>0</xdr:rowOff>
    </xdr:from>
    <xdr:to>
      <xdr:col>3</xdr:col>
      <xdr:colOff>171450</xdr:colOff>
      <xdr:row>2570</xdr:row>
      <xdr:rowOff>733425</xdr:rowOff>
    </xdr:to>
    <xdr:pic>
      <xdr:nvPicPr>
        <xdr:cNvPr id="584" name="img" descr="https://i.ytimg.com/vi/247cJLcQjG4/hqdefault.jpg?sqp=-oaymwEXCPYBEIoBSFryq4qpAwkIARUAAIhCGAE=&amp;rs=AOn4CLDk3xNgHZg0HIEu-2Rcmwy-zHoukg">
          <a:hlinkClick xmlns:r="http://schemas.openxmlformats.org/officeDocument/2006/relationships" r:id="rId1056"/>
          <a:extLst>
            <a:ext uri="{FF2B5EF4-FFF2-40B4-BE49-F238E27FC236}">
              <a16:creationId xmlns:a16="http://schemas.microsoft.com/office/drawing/2014/main" id="{C11A2EAB-BB49-43C8-87F8-5D089D3214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9561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2573</xdr:row>
      <xdr:rowOff>0</xdr:rowOff>
    </xdr:from>
    <xdr:to>
      <xdr:col>3</xdr:col>
      <xdr:colOff>171450</xdr:colOff>
      <xdr:row>2575</xdr:row>
      <xdr:rowOff>733425</xdr:rowOff>
    </xdr:to>
    <xdr:pic>
      <xdr:nvPicPr>
        <xdr:cNvPr id="585" name="img" descr="https://i.ytimg.com/vi/UT_nWVLi4Ws/hqdefault.jpg?sqp=-oaymwEXCPYBEIoBSFryq4qpAwkIARUAAIhCGAE=&amp;rs=AOn4CLAkWoAUfnU6ygek0ESYsAgzxUtlyQ">
          <a:hlinkClick xmlns:r="http://schemas.openxmlformats.org/officeDocument/2006/relationships" r:id="rId1058"/>
          <a:extLst>
            <a:ext uri="{FF2B5EF4-FFF2-40B4-BE49-F238E27FC236}">
              <a16:creationId xmlns:a16="http://schemas.microsoft.com/office/drawing/2014/main" id="{9BD9E498-1743-41CF-BF23-09DAB51A34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98330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2578</xdr:row>
      <xdr:rowOff>0</xdr:rowOff>
    </xdr:from>
    <xdr:to>
      <xdr:col>3</xdr:col>
      <xdr:colOff>171450</xdr:colOff>
      <xdr:row>2583</xdr:row>
      <xdr:rowOff>47625</xdr:rowOff>
    </xdr:to>
    <xdr:sp macro="" textlink="">
      <xdr:nvSpPr>
        <xdr:cNvPr id="1609" name="img">
          <a:hlinkClick xmlns:r="http://schemas.openxmlformats.org/officeDocument/2006/relationships" r:id="rId1060"/>
          <a:extLst>
            <a:ext uri="{FF2B5EF4-FFF2-40B4-BE49-F238E27FC236}">
              <a16:creationId xmlns:a16="http://schemas.microsoft.com/office/drawing/2014/main" id="{B2AB465A-55BA-4680-92B6-78B926B5C164}"/>
            </a:ext>
          </a:extLst>
        </xdr:cNvPr>
        <xdr:cNvSpPr>
          <a:spLocks noChangeAspect="1" noChangeArrowheads="1"/>
        </xdr:cNvSpPr>
      </xdr:nvSpPr>
      <xdr:spPr bwMode="auto">
        <a:xfrm>
          <a:off x="0" y="1500473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2583</xdr:row>
      <xdr:rowOff>0</xdr:rowOff>
    </xdr:from>
    <xdr:to>
      <xdr:col>3</xdr:col>
      <xdr:colOff>171450</xdr:colOff>
      <xdr:row>2585</xdr:row>
      <xdr:rowOff>1619250</xdr:rowOff>
    </xdr:to>
    <xdr:sp macro="" textlink="">
      <xdr:nvSpPr>
        <xdr:cNvPr id="1610" name="img">
          <a:hlinkClick xmlns:r="http://schemas.openxmlformats.org/officeDocument/2006/relationships" r:id="rId1061"/>
          <a:extLst>
            <a:ext uri="{FF2B5EF4-FFF2-40B4-BE49-F238E27FC236}">
              <a16:creationId xmlns:a16="http://schemas.microsoft.com/office/drawing/2014/main" id="{5872EF10-9D83-4612-92F9-0C924EF4C00E}"/>
            </a:ext>
          </a:extLst>
        </xdr:cNvPr>
        <xdr:cNvSpPr>
          <a:spLocks noChangeAspect="1" noChangeArrowheads="1"/>
        </xdr:cNvSpPr>
      </xdr:nvSpPr>
      <xdr:spPr bwMode="auto">
        <a:xfrm>
          <a:off x="0" y="1502425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2588</xdr:row>
      <xdr:rowOff>0</xdr:rowOff>
    </xdr:from>
    <xdr:to>
      <xdr:col>3</xdr:col>
      <xdr:colOff>171450</xdr:colOff>
      <xdr:row>2595</xdr:row>
      <xdr:rowOff>47625</xdr:rowOff>
    </xdr:to>
    <xdr:sp macro="" textlink="">
      <xdr:nvSpPr>
        <xdr:cNvPr id="1611" name="img">
          <a:hlinkClick xmlns:r="http://schemas.openxmlformats.org/officeDocument/2006/relationships" r:id="rId1062"/>
          <a:extLst>
            <a:ext uri="{FF2B5EF4-FFF2-40B4-BE49-F238E27FC236}">
              <a16:creationId xmlns:a16="http://schemas.microsoft.com/office/drawing/2014/main" id="{3F4C94A4-6299-42A6-A668-E0685A891F6F}"/>
            </a:ext>
          </a:extLst>
        </xdr:cNvPr>
        <xdr:cNvSpPr>
          <a:spLocks noChangeAspect="1" noChangeArrowheads="1"/>
        </xdr:cNvSpPr>
      </xdr:nvSpPr>
      <xdr:spPr bwMode="auto">
        <a:xfrm>
          <a:off x="0" y="1505140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2593</xdr:row>
      <xdr:rowOff>0</xdr:rowOff>
    </xdr:from>
    <xdr:to>
      <xdr:col>3</xdr:col>
      <xdr:colOff>171450</xdr:colOff>
      <xdr:row>2595</xdr:row>
      <xdr:rowOff>1619250</xdr:rowOff>
    </xdr:to>
    <xdr:sp macro="" textlink="">
      <xdr:nvSpPr>
        <xdr:cNvPr id="1612" name="img">
          <a:hlinkClick xmlns:r="http://schemas.openxmlformats.org/officeDocument/2006/relationships" r:id="rId1063"/>
          <a:extLst>
            <a:ext uri="{FF2B5EF4-FFF2-40B4-BE49-F238E27FC236}">
              <a16:creationId xmlns:a16="http://schemas.microsoft.com/office/drawing/2014/main" id="{E2168AC4-7DF1-4586-B5D5-1A36355CEADA}"/>
            </a:ext>
          </a:extLst>
        </xdr:cNvPr>
        <xdr:cNvSpPr>
          <a:spLocks noChangeAspect="1" noChangeArrowheads="1"/>
        </xdr:cNvSpPr>
      </xdr:nvSpPr>
      <xdr:spPr bwMode="auto">
        <a:xfrm>
          <a:off x="0" y="1506712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2598</xdr:row>
      <xdr:rowOff>0</xdr:rowOff>
    </xdr:from>
    <xdr:to>
      <xdr:col>3</xdr:col>
      <xdr:colOff>171450</xdr:colOff>
      <xdr:row>2603</xdr:row>
      <xdr:rowOff>47625</xdr:rowOff>
    </xdr:to>
    <xdr:sp macro="" textlink="">
      <xdr:nvSpPr>
        <xdr:cNvPr id="1613" name="img">
          <a:hlinkClick xmlns:r="http://schemas.openxmlformats.org/officeDocument/2006/relationships" r:id="rId1064"/>
          <a:extLst>
            <a:ext uri="{FF2B5EF4-FFF2-40B4-BE49-F238E27FC236}">
              <a16:creationId xmlns:a16="http://schemas.microsoft.com/office/drawing/2014/main" id="{E0F83354-B471-4E60-A9F5-C250F15E911D}"/>
            </a:ext>
          </a:extLst>
        </xdr:cNvPr>
        <xdr:cNvSpPr>
          <a:spLocks noChangeAspect="1" noChangeArrowheads="1"/>
        </xdr:cNvSpPr>
      </xdr:nvSpPr>
      <xdr:spPr bwMode="auto">
        <a:xfrm>
          <a:off x="0" y="1509426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2603</xdr:row>
      <xdr:rowOff>0</xdr:rowOff>
    </xdr:from>
    <xdr:to>
      <xdr:col>3</xdr:col>
      <xdr:colOff>171450</xdr:colOff>
      <xdr:row>2605</xdr:row>
      <xdr:rowOff>1619250</xdr:rowOff>
    </xdr:to>
    <xdr:sp macro="" textlink="">
      <xdr:nvSpPr>
        <xdr:cNvPr id="1614" name="img">
          <a:hlinkClick xmlns:r="http://schemas.openxmlformats.org/officeDocument/2006/relationships" r:id="rId1065"/>
          <a:extLst>
            <a:ext uri="{FF2B5EF4-FFF2-40B4-BE49-F238E27FC236}">
              <a16:creationId xmlns:a16="http://schemas.microsoft.com/office/drawing/2014/main" id="{10DFA399-0DE3-451F-8541-3FC63446161C}"/>
            </a:ext>
          </a:extLst>
        </xdr:cNvPr>
        <xdr:cNvSpPr>
          <a:spLocks noChangeAspect="1" noChangeArrowheads="1"/>
        </xdr:cNvSpPr>
      </xdr:nvSpPr>
      <xdr:spPr bwMode="auto">
        <a:xfrm>
          <a:off x="0" y="1511379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2608</xdr:row>
      <xdr:rowOff>0</xdr:rowOff>
    </xdr:from>
    <xdr:to>
      <xdr:col>3</xdr:col>
      <xdr:colOff>171450</xdr:colOff>
      <xdr:row>2610</xdr:row>
      <xdr:rowOff>1619250</xdr:rowOff>
    </xdr:to>
    <xdr:sp macro="" textlink="">
      <xdr:nvSpPr>
        <xdr:cNvPr id="1615" name="img">
          <a:hlinkClick xmlns:r="http://schemas.openxmlformats.org/officeDocument/2006/relationships" r:id="rId1066"/>
          <a:extLst>
            <a:ext uri="{FF2B5EF4-FFF2-40B4-BE49-F238E27FC236}">
              <a16:creationId xmlns:a16="http://schemas.microsoft.com/office/drawing/2014/main" id="{920B482C-7ED6-4E51-8358-E2B6DB1AACDA}"/>
            </a:ext>
          </a:extLst>
        </xdr:cNvPr>
        <xdr:cNvSpPr>
          <a:spLocks noChangeAspect="1" noChangeArrowheads="1"/>
        </xdr:cNvSpPr>
      </xdr:nvSpPr>
      <xdr:spPr bwMode="auto">
        <a:xfrm>
          <a:off x="0" y="1514856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2613</xdr:row>
      <xdr:rowOff>0</xdr:rowOff>
    </xdr:from>
    <xdr:to>
      <xdr:col>3</xdr:col>
      <xdr:colOff>171450</xdr:colOff>
      <xdr:row>2615</xdr:row>
      <xdr:rowOff>1619250</xdr:rowOff>
    </xdr:to>
    <xdr:sp macro="" textlink="">
      <xdr:nvSpPr>
        <xdr:cNvPr id="1616" name="img">
          <a:hlinkClick xmlns:r="http://schemas.openxmlformats.org/officeDocument/2006/relationships" r:id="rId1067"/>
          <a:extLst>
            <a:ext uri="{FF2B5EF4-FFF2-40B4-BE49-F238E27FC236}">
              <a16:creationId xmlns:a16="http://schemas.microsoft.com/office/drawing/2014/main" id="{BDE27AE2-A98E-4D8E-81A5-5F6565BF7943}"/>
            </a:ext>
          </a:extLst>
        </xdr:cNvPr>
        <xdr:cNvSpPr>
          <a:spLocks noChangeAspect="1" noChangeArrowheads="1"/>
        </xdr:cNvSpPr>
      </xdr:nvSpPr>
      <xdr:spPr bwMode="auto">
        <a:xfrm>
          <a:off x="0" y="1518142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2618</xdr:row>
      <xdr:rowOff>0</xdr:rowOff>
    </xdr:from>
    <xdr:to>
      <xdr:col>3</xdr:col>
      <xdr:colOff>171450</xdr:colOff>
      <xdr:row>2620</xdr:row>
      <xdr:rowOff>733425</xdr:rowOff>
    </xdr:to>
    <xdr:pic>
      <xdr:nvPicPr>
        <xdr:cNvPr id="594" name="img" descr="https://i.ytimg.com/vi/nAhCwHuqTiM/hqdefault.jpg?sqp=-oaymwEXCPYBEIoBSFryq4qpAwkIARUAAIhCGAE=&amp;rs=AOn4CLAlmw8wqbE67QfDlWFwcI09GOthtw">
          <a:hlinkClick xmlns:r="http://schemas.openxmlformats.org/officeDocument/2006/relationships" r:id="rId1068"/>
          <a:extLst>
            <a:ext uri="{FF2B5EF4-FFF2-40B4-BE49-F238E27FC236}">
              <a16:creationId xmlns:a16="http://schemas.microsoft.com/office/drawing/2014/main" id="{CB2F2EC2-EA04-47FF-806D-3A4BC67D6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21618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2623</xdr:row>
      <xdr:rowOff>0</xdr:rowOff>
    </xdr:from>
    <xdr:to>
      <xdr:col>3</xdr:col>
      <xdr:colOff>171450</xdr:colOff>
      <xdr:row>2625</xdr:row>
      <xdr:rowOff>733425</xdr:rowOff>
    </xdr:to>
    <xdr:pic>
      <xdr:nvPicPr>
        <xdr:cNvPr id="595" name="img" descr="https://i.ytimg.com/vi/DVWh7OgBkTc/hqdefault.jpg?sqp=-oaymwEXCPYBEIoBSFryq4qpAwkIARUAAIhCGAE=&amp;rs=AOn4CLDGUZHqw_pyzWNfGeqQSx1c9Qchbg">
          <a:hlinkClick xmlns:r="http://schemas.openxmlformats.org/officeDocument/2006/relationships" r:id="rId1070"/>
          <a:extLst>
            <a:ext uri="{FF2B5EF4-FFF2-40B4-BE49-F238E27FC236}">
              <a16:creationId xmlns:a16="http://schemas.microsoft.com/office/drawing/2014/main" id="{B8A77AAA-8F31-41F3-AB74-BDB187ABF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2414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2628</xdr:row>
      <xdr:rowOff>0</xdr:rowOff>
    </xdr:from>
    <xdr:to>
      <xdr:col>3</xdr:col>
      <xdr:colOff>171450</xdr:colOff>
      <xdr:row>2630</xdr:row>
      <xdr:rowOff>733425</xdr:rowOff>
    </xdr:to>
    <xdr:pic>
      <xdr:nvPicPr>
        <xdr:cNvPr id="596" name="img" descr="https://i.ytimg.com/vi/nWRT_wgtDn0/hqdefault.jpg?sqp=-oaymwEXCPYBEIoBSFryq4qpAwkIARUAAIhCGAE=&amp;rs=AOn4CLAgKIG46yYgZRB6HTrYlT6LNF0xRA">
          <a:hlinkClick xmlns:r="http://schemas.openxmlformats.org/officeDocument/2006/relationships" r:id="rId1072"/>
          <a:extLst>
            <a:ext uri="{FF2B5EF4-FFF2-40B4-BE49-F238E27FC236}">
              <a16:creationId xmlns:a16="http://schemas.microsoft.com/office/drawing/2014/main" id="{663FB95B-11CD-49C1-B142-9C27BE3D6B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2609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2633</xdr:row>
      <xdr:rowOff>0</xdr:rowOff>
    </xdr:from>
    <xdr:to>
      <xdr:col>3</xdr:col>
      <xdr:colOff>171450</xdr:colOff>
      <xdr:row>2635</xdr:row>
      <xdr:rowOff>733425</xdr:rowOff>
    </xdr:to>
    <xdr:pic>
      <xdr:nvPicPr>
        <xdr:cNvPr id="597" name="img" descr="https://i.ytimg.com/vi/5oxjfFsJ6TQ/hqdefault.jpg?sqp=-oaymwEXCPYBEIoBSFryq4qpAwkIARUAAIhCGAE=&amp;rs=AOn4CLDYJ08NdGwUkgSLOiR-TRE8rzthOA">
          <a:hlinkClick xmlns:r="http://schemas.openxmlformats.org/officeDocument/2006/relationships" r:id="rId1074"/>
          <a:extLst>
            <a:ext uri="{FF2B5EF4-FFF2-40B4-BE49-F238E27FC236}">
              <a16:creationId xmlns:a16="http://schemas.microsoft.com/office/drawing/2014/main" id="{289ABE0A-CE71-4B93-A259-10A791067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2861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2638</xdr:row>
      <xdr:rowOff>0</xdr:rowOff>
    </xdr:from>
    <xdr:to>
      <xdr:col>3</xdr:col>
      <xdr:colOff>171450</xdr:colOff>
      <xdr:row>2640</xdr:row>
      <xdr:rowOff>733425</xdr:rowOff>
    </xdr:to>
    <xdr:pic>
      <xdr:nvPicPr>
        <xdr:cNvPr id="598" name="img" descr="https://i.ytimg.com/vi/O44nwK-nJZs/hqdefault.jpg?sqp=-oaymwEXCPYBEIoBSFryq4qpAwkIARUAAIhCGAE=&amp;rs=AOn4CLDWZ62pw2xjiBHAd26uyT73JikAjQ">
          <a:hlinkClick xmlns:r="http://schemas.openxmlformats.org/officeDocument/2006/relationships" r:id="rId1076"/>
          <a:extLst>
            <a:ext uri="{FF2B5EF4-FFF2-40B4-BE49-F238E27FC236}">
              <a16:creationId xmlns:a16="http://schemas.microsoft.com/office/drawing/2014/main" id="{3DCD3A29-A7A3-48F8-AEEA-8358ACECF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1334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2643</xdr:row>
      <xdr:rowOff>0</xdr:rowOff>
    </xdr:from>
    <xdr:to>
      <xdr:col>3</xdr:col>
      <xdr:colOff>171450</xdr:colOff>
      <xdr:row>2645</xdr:row>
      <xdr:rowOff>733425</xdr:rowOff>
    </xdr:to>
    <xdr:pic>
      <xdr:nvPicPr>
        <xdr:cNvPr id="599" name="img" descr="https://i.ytimg.com/vi/agau0ogE48U/hqdefault.jpg?sqp=-oaymwEXCPYBEIoBSFryq4qpAwkIARUAAIhCGAE=&amp;rs=AOn4CLD9k-TGMJUEhqT_-oRgDdDwuwpXdg">
          <a:hlinkClick xmlns:r="http://schemas.openxmlformats.org/officeDocument/2006/relationships" r:id="rId1078"/>
          <a:extLst>
            <a:ext uri="{FF2B5EF4-FFF2-40B4-BE49-F238E27FC236}">
              <a16:creationId xmlns:a16="http://schemas.microsoft.com/office/drawing/2014/main" id="{F8614955-304B-4D95-9E00-C659AC6DEB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4239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2648</xdr:row>
      <xdr:rowOff>0</xdr:rowOff>
    </xdr:from>
    <xdr:to>
      <xdr:col>3</xdr:col>
      <xdr:colOff>171450</xdr:colOff>
      <xdr:row>2650</xdr:row>
      <xdr:rowOff>733425</xdr:rowOff>
    </xdr:to>
    <xdr:pic>
      <xdr:nvPicPr>
        <xdr:cNvPr id="600" name="img" descr="https://i.ytimg.com/vi/QtzHtP3YdHA/hqdefault.jpg?sqp=-oaymwEXCPYBEIoBSFryq4qpAwkIARUAAIhCGAE=&amp;rs=AOn4CLAskFdYkxi2qoQPmLpPrXEWRAmELg">
          <a:hlinkClick xmlns:r="http://schemas.openxmlformats.org/officeDocument/2006/relationships" r:id="rId1080"/>
          <a:extLst>
            <a:ext uri="{FF2B5EF4-FFF2-40B4-BE49-F238E27FC236}">
              <a16:creationId xmlns:a16="http://schemas.microsoft.com/office/drawing/2014/main" id="{FCD5DB1B-DFC9-4C17-8F22-265507F45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6954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2653</xdr:row>
      <xdr:rowOff>0</xdr:rowOff>
    </xdr:from>
    <xdr:to>
      <xdr:col>3</xdr:col>
      <xdr:colOff>171450</xdr:colOff>
      <xdr:row>2655</xdr:row>
      <xdr:rowOff>733425</xdr:rowOff>
    </xdr:to>
    <xdr:pic>
      <xdr:nvPicPr>
        <xdr:cNvPr id="601" name="img" descr="https://i.ytimg.com/vi/LNyJgNjCDuU/hqdefault.jpg?sqp=-oaymwEXCPYBEIoBSFryq4qpAwkIARUAAIhCGAE=&amp;rs=AOn4CLDpFDo3vKmWkj4vQysOEsJEZEzggQ">
          <a:hlinkClick xmlns:r="http://schemas.openxmlformats.org/officeDocument/2006/relationships" r:id="rId1082"/>
          <a:extLst>
            <a:ext uri="{FF2B5EF4-FFF2-40B4-BE49-F238E27FC236}">
              <a16:creationId xmlns:a16="http://schemas.microsoft.com/office/drawing/2014/main" id="{9B128095-AE20-4133-88B5-072DC6A9B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3947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2658</xdr:row>
      <xdr:rowOff>0</xdr:rowOff>
    </xdr:from>
    <xdr:to>
      <xdr:col>3</xdr:col>
      <xdr:colOff>171450</xdr:colOff>
      <xdr:row>2660</xdr:row>
      <xdr:rowOff>733425</xdr:rowOff>
    </xdr:to>
    <xdr:pic>
      <xdr:nvPicPr>
        <xdr:cNvPr id="602" name="img" descr="https://i.ytimg.com/vi/nhltOgALW08/hqdefault.jpg?sqp=-oaymwEXCPYBEIoBSFryq4qpAwkIARUAAIhCGAE=&amp;rs=AOn4CLCDViLQ9WI_tk56VifpCWoBBYk3dA">
          <a:hlinkClick xmlns:r="http://schemas.openxmlformats.org/officeDocument/2006/relationships" r:id="rId1084"/>
          <a:extLst>
            <a:ext uri="{FF2B5EF4-FFF2-40B4-BE49-F238E27FC236}">
              <a16:creationId xmlns:a16="http://schemas.microsoft.com/office/drawing/2014/main" id="{F8C6BD18-B052-4ABA-829A-7855534C10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4219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2663</xdr:row>
      <xdr:rowOff>0</xdr:rowOff>
    </xdr:from>
    <xdr:to>
      <xdr:col>3</xdr:col>
      <xdr:colOff>171450</xdr:colOff>
      <xdr:row>2665</xdr:row>
      <xdr:rowOff>733425</xdr:rowOff>
    </xdr:to>
    <xdr:pic>
      <xdr:nvPicPr>
        <xdr:cNvPr id="603" name="img" descr="https://i.ytimg.com/vi/jDzBqJKtI2Q/hqdefault.jpg?sqp=-oaymwEXCPYBEIoBSFryq4qpAwkIARUAAIhCGAE=&amp;rs=AOn4CLCk8qHjcyOPYEyW9LRWdWEbLN21zg">
          <a:hlinkClick xmlns:r="http://schemas.openxmlformats.org/officeDocument/2006/relationships" r:id="rId1086"/>
          <a:extLst>
            <a:ext uri="{FF2B5EF4-FFF2-40B4-BE49-F238E27FC236}">
              <a16:creationId xmlns:a16="http://schemas.microsoft.com/office/drawing/2014/main" id="{D92BBA31-44DC-4842-A65B-5016B4B13A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45097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2668</xdr:row>
      <xdr:rowOff>0</xdr:rowOff>
    </xdr:from>
    <xdr:to>
      <xdr:col>3</xdr:col>
      <xdr:colOff>171450</xdr:colOff>
      <xdr:row>2670</xdr:row>
      <xdr:rowOff>733425</xdr:rowOff>
    </xdr:to>
    <xdr:pic>
      <xdr:nvPicPr>
        <xdr:cNvPr id="604" name="img" descr="https://i.ytimg.com/vi/T3xlvs3mclE/hqdefault.jpg?sqp=-oaymwEXCPYBEIoBSFryq4qpAwkIARUAAIhCGAE=&amp;rs=AOn4CLDy4p0nLrlQIt1mNCdLTTLxgDeMCQ">
          <a:hlinkClick xmlns:r="http://schemas.openxmlformats.org/officeDocument/2006/relationships" r:id="rId1088"/>
          <a:extLst>
            <a:ext uri="{FF2B5EF4-FFF2-40B4-BE49-F238E27FC236}">
              <a16:creationId xmlns:a16="http://schemas.microsoft.com/office/drawing/2014/main" id="{7F0EBC0B-E0E6-4A6F-B969-70AC6D1568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48574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2673</xdr:row>
      <xdr:rowOff>0</xdr:rowOff>
    </xdr:from>
    <xdr:to>
      <xdr:col>3</xdr:col>
      <xdr:colOff>171450</xdr:colOff>
      <xdr:row>2675</xdr:row>
      <xdr:rowOff>733425</xdr:rowOff>
    </xdr:to>
    <xdr:pic>
      <xdr:nvPicPr>
        <xdr:cNvPr id="605" name="img" descr="https://i.ytimg.com/vi/-9iebN1Rp3g/hqdefault.jpg?sqp=-oaymwEXCPYBEIoBSFryq4qpAwkIARUAAIhCGAE=&amp;rs=AOn4CLBV5-12kC2qP4sZiQzV8repMB3Dgw">
          <a:hlinkClick xmlns:r="http://schemas.openxmlformats.org/officeDocument/2006/relationships" r:id="rId1090"/>
          <a:extLst>
            <a:ext uri="{FF2B5EF4-FFF2-40B4-BE49-F238E27FC236}">
              <a16:creationId xmlns:a16="http://schemas.microsoft.com/office/drawing/2014/main" id="{DAFE0215-3D81-42AF-B51F-0B6A4DF23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5128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2678</xdr:row>
      <xdr:rowOff>0</xdr:rowOff>
    </xdr:from>
    <xdr:to>
      <xdr:col>3</xdr:col>
      <xdr:colOff>171450</xdr:colOff>
      <xdr:row>2680</xdr:row>
      <xdr:rowOff>733425</xdr:rowOff>
    </xdr:to>
    <xdr:pic>
      <xdr:nvPicPr>
        <xdr:cNvPr id="606" name="img" descr="https://i.ytimg.com/vi/Scmx_9q9YBY/hqdefault.jpg?sqp=-oaymwEXCPYBEIoBSFryq4qpAwkIARUAAIhCGAE=&amp;rs=AOn4CLAeA_0UzN2Vyx5lWTMsw80eH7mT6w">
          <a:hlinkClick xmlns:r="http://schemas.openxmlformats.org/officeDocument/2006/relationships" r:id="rId1092"/>
          <a:extLst>
            <a:ext uri="{FF2B5EF4-FFF2-40B4-BE49-F238E27FC236}">
              <a16:creationId xmlns:a16="http://schemas.microsoft.com/office/drawing/2014/main" id="{ECD500E5-95D0-4EE7-950D-1534998DDB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53432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2683</xdr:row>
      <xdr:rowOff>0</xdr:rowOff>
    </xdr:from>
    <xdr:to>
      <xdr:col>3</xdr:col>
      <xdr:colOff>171450</xdr:colOff>
      <xdr:row>2685</xdr:row>
      <xdr:rowOff>733425</xdr:rowOff>
    </xdr:to>
    <xdr:pic>
      <xdr:nvPicPr>
        <xdr:cNvPr id="607" name="img" descr="https://i.ytimg.com/vi/tMKuQZS6GBU/hqdefault.jpg?sqp=-oaymwEXCPYBEIoBSFryq4qpAwkIARUAAIhCGAE=&amp;rs=AOn4CLBMnSWFpZ9h6SEJsx5rJIK4NEBkfg">
          <a:hlinkClick xmlns:r="http://schemas.openxmlformats.org/officeDocument/2006/relationships" r:id="rId1094"/>
          <a:extLst>
            <a:ext uri="{FF2B5EF4-FFF2-40B4-BE49-F238E27FC236}">
              <a16:creationId xmlns:a16="http://schemas.microsoft.com/office/drawing/2014/main" id="{E6861A18-0E5C-442F-A76A-F1F47C239E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55956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2688</xdr:row>
      <xdr:rowOff>0</xdr:rowOff>
    </xdr:from>
    <xdr:to>
      <xdr:col>3</xdr:col>
      <xdr:colOff>171450</xdr:colOff>
      <xdr:row>2690</xdr:row>
      <xdr:rowOff>733425</xdr:rowOff>
    </xdr:to>
    <xdr:pic>
      <xdr:nvPicPr>
        <xdr:cNvPr id="608" name="img" descr="https://i.ytimg.com/vi/Cz2NOxarkMs/hqdefault.jpg?sqp=-oaymwEXCPYBEIoBSFryq4qpAwkIARUAAIhCGAE=&amp;rs=AOn4CLC2VKQ-GxHkLviCs7Yox9xVIINUCw">
          <a:hlinkClick xmlns:r="http://schemas.openxmlformats.org/officeDocument/2006/relationships" r:id="rId1096"/>
          <a:extLst>
            <a:ext uri="{FF2B5EF4-FFF2-40B4-BE49-F238E27FC236}">
              <a16:creationId xmlns:a16="http://schemas.microsoft.com/office/drawing/2014/main" id="{D2283AE6-F1BA-46B4-8839-314F85F87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58099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2693</xdr:row>
      <xdr:rowOff>0</xdr:rowOff>
    </xdr:from>
    <xdr:to>
      <xdr:col>3</xdr:col>
      <xdr:colOff>171450</xdr:colOff>
      <xdr:row>2695</xdr:row>
      <xdr:rowOff>733425</xdr:rowOff>
    </xdr:to>
    <xdr:pic>
      <xdr:nvPicPr>
        <xdr:cNvPr id="609" name="img" descr="https://i.ytimg.com/vi/bBoiIij3uhM/hqdefault.jpg?sqp=-oaymwEXCPYBEIoBSFryq4qpAwkIARUAAIhCGAE=&amp;rs=AOn4CLDUub7A6Z3KUKqrYH7AuUCkyGCsbA">
          <a:hlinkClick xmlns:r="http://schemas.openxmlformats.org/officeDocument/2006/relationships" r:id="rId1098"/>
          <a:extLst>
            <a:ext uri="{FF2B5EF4-FFF2-40B4-BE49-F238E27FC236}">
              <a16:creationId xmlns:a16="http://schemas.microsoft.com/office/drawing/2014/main" id="{FED59487-20FB-43D0-B273-7A9856DD71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005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2698</xdr:row>
      <xdr:rowOff>0</xdr:rowOff>
    </xdr:from>
    <xdr:to>
      <xdr:col>3</xdr:col>
      <xdr:colOff>171450</xdr:colOff>
      <xdr:row>2700</xdr:row>
      <xdr:rowOff>733425</xdr:rowOff>
    </xdr:to>
    <xdr:pic>
      <xdr:nvPicPr>
        <xdr:cNvPr id="610" name="img" descr="https://i.ytimg.com/vi/gXKuuu8ckhQ/hqdefault.jpg?sqp=-oaymwEXCPYBEIoBSFryq4qpAwkIARUAAIhCGAE=&amp;rs=AOn4CLBM1g0HOXC3wG3S5Ml40lGfPgIynQ">
          <a:hlinkClick xmlns:r="http://schemas.openxmlformats.org/officeDocument/2006/relationships" r:id="rId1100"/>
          <a:extLst>
            <a:ext uri="{FF2B5EF4-FFF2-40B4-BE49-F238E27FC236}">
              <a16:creationId xmlns:a16="http://schemas.microsoft.com/office/drawing/2014/main" id="{5CBCF105-1418-4FD7-881D-77351BAA2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3719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2703</xdr:row>
      <xdr:rowOff>0</xdr:rowOff>
    </xdr:from>
    <xdr:to>
      <xdr:col>3</xdr:col>
      <xdr:colOff>171450</xdr:colOff>
      <xdr:row>2705</xdr:row>
      <xdr:rowOff>733425</xdr:rowOff>
    </xdr:to>
    <xdr:pic>
      <xdr:nvPicPr>
        <xdr:cNvPr id="611" name="img" descr="https://i.ytimg.com/vi/r_zQ9xD5n-0/hqdefault.jpg?sqp=-oaymwEXCPYBEIoBSFryq4qpAwkIARUAAIhCGAE=&amp;rs=AOn4CLCIOCpaTjJx5Mj3yp9Z46HoVsaa7g">
          <a:hlinkClick xmlns:r="http://schemas.openxmlformats.org/officeDocument/2006/relationships" r:id="rId1102"/>
          <a:extLst>
            <a:ext uri="{FF2B5EF4-FFF2-40B4-BE49-F238E27FC236}">
              <a16:creationId xmlns:a16="http://schemas.microsoft.com/office/drawing/2014/main" id="{0FF56490-D3B6-4FC5-8430-DD3AA7D16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605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2708</xdr:row>
      <xdr:rowOff>0</xdr:rowOff>
    </xdr:from>
    <xdr:to>
      <xdr:col>3</xdr:col>
      <xdr:colOff>171450</xdr:colOff>
      <xdr:row>2710</xdr:row>
      <xdr:rowOff>733425</xdr:rowOff>
    </xdr:to>
    <xdr:pic>
      <xdr:nvPicPr>
        <xdr:cNvPr id="612" name="img" descr="https://i.ytimg.com/vi/57Uw6e3_yyM/hqdefault.jpg?sqp=-oaymwEXCPYBEIoBSFryq4qpAwkIARUAAIhCGAE=&amp;rs=AOn4CLC390q2OBzbtIKTnjcEzTZ95J4u7g">
          <a:hlinkClick xmlns:r="http://schemas.openxmlformats.org/officeDocument/2006/relationships" r:id="rId1104"/>
          <a:extLst>
            <a:ext uri="{FF2B5EF4-FFF2-40B4-BE49-F238E27FC236}">
              <a16:creationId xmlns:a16="http://schemas.microsoft.com/office/drawing/2014/main" id="{EF8906AA-F2F3-479B-9658-2529611BF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7815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2713</xdr:row>
      <xdr:rowOff>0</xdr:rowOff>
    </xdr:from>
    <xdr:to>
      <xdr:col>3</xdr:col>
      <xdr:colOff>171450</xdr:colOff>
      <xdr:row>2715</xdr:row>
      <xdr:rowOff>733425</xdr:rowOff>
    </xdr:to>
    <xdr:pic>
      <xdr:nvPicPr>
        <xdr:cNvPr id="613" name="img" descr="https://i.ytimg.com/vi/nZyINWdacdY/hqdefault.jpg?sqp=-oaymwEXCPYBEIoBSFryq4qpAwkIARUAAIhCGAE=&amp;rs=AOn4CLA5Z2kF5B2-TDSMLJeqt8AijDF0ZA">
          <a:hlinkClick xmlns:r="http://schemas.openxmlformats.org/officeDocument/2006/relationships" r:id="rId1106"/>
          <a:extLst>
            <a:ext uri="{FF2B5EF4-FFF2-40B4-BE49-F238E27FC236}">
              <a16:creationId xmlns:a16="http://schemas.microsoft.com/office/drawing/2014/main" id="{FB1EE5AD-5CA3-4A00-9840-87311EE37A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995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2718</xdr:row>
      <xdr:rowOff>0</xdr:rowOff>
    </xdr:from>
    <xdr:to>
      <xdr:col>3</xdr:col>
      <xdr:colOff>171450</xdr:colOff>
      <xdr:row>2720</xdr:row>
      <xdr:rowOff>1619250</xdr:rowOff>
    </xdr:to>
    <xdr:sp macro="" textlink="">
      <xdr:nvSpPr>
        <xdr:cNvPr id="1637" name="img">
          <a:hlinkClick xmlns:r="http://schemas.openxmlformats.org/officeDocument/2006/relationships" r:id="rId1108"/>
          <a:extLst>
            <a:ext uri="{FF2B5EF4-FFF2-40B4-BE49-F238E27FC236}">
              <a16:creationId xmlns:a16="http://schemas.microsoft.com/office/drawing/2014/main" id="{4332C61D-4064-40D0-960C-AB28B3DBD5F2}"/>
            </a:ext>
          </a:extLst>
        </xdr:cNvPr>
        <xdr:cNvSpPr>
          <a:spLocks noChangeAspect="1" noChangeArrowheads="1"/>
        </xdr:cNvSpPr>
      </xdr:nvSpPr>
      <xdr:spPr bwMode="auto">
        <a:xfrm>
          <a:off x="0" y="1572482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2723</xdr:row>
      <xdr:rowOff>0</xdr:rowOff>
    </xdr:from>
    <xdr:to>
      <xdr:col>3</xdr:col>
      <xdr:colOff>171450</xdr:colOff>
      <xdr:row>2725</xdr:row>
      <xdr:rowOff>1619250</xdr:rowOff>
    </xdr:to>
    <xdr:sp macro="" textlink="">
      <xdr:nvSpPr>
        <xdr:cNvPr id="1638" name="img">
          <a:hlinkClick xmlns:r="http://schemas.openxmlformats.org/officeDocument/2006/relationships" r:id="rId1109"/>
          <a:extLst>
            <a:ext uri="{FF2B5EF4-FFF2-40B4-BE49-F238E27FC236}">
              <a16:creationId xmlns:a16="http://schemas.microsoft.com/office/drawing/2014/main" id="{826A3244-6BC2-47AB-83CF-616933774FB6}"/>
            </a:ext>
          </a:extLst>
        </xdr:cNvPr>
        <xdr:cNvSpPr>
          <a:spLocks noChangeAspect="1" noChangeArrowheads="1"/>
        </xdr:cNvSpPr>
      </xdr:nvSpPr>
      <xdr:spPr bwMode="auto">
        <a:xfrm>
          <a:off x="0" y="1575958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2728</xdr:row>
      <xdr:rowOff>0</xdr:rowOff>
    </xdr:from>
    <xdr:to>
      <xdr:col>3</xdr:col>
      <xdr:colOff>171450</xdr:colOff>
      <xdr:row>2734</xdr:row>
      <xdr:rowOff>47625</xdr:rowOff>
    </xdr:to>
    <xdr:sp macro="" textlink="">
      <xdr:nvSpPr>
        <xdr:cNvPr id="1639" name="img">
          <a:hlinkClick xmlns:r="http://schemas.openxmlformats.org/officeDocument/2006/relationships" r:id="rId1110"/>
          <a:extLst>
            <a:ext uri="{FF2B5EF4-FFF2-40B4-BE49-F238E27FC236}">
              <a16:creationId xmlns:a16="http://schemas.microsoft.com/office/drawing/2014/main" id="{A50D9FA3-681C-4D15-B8B4-D6FE4C199EB1}"/>
            </a:ext>
          </a:extLst>
        </xdr:cNvPr>
        <xdr:cNvSpPr>
          <a:spLocks noChangeAspect="1" noChangeArrowheads="1"/>
        </xdr:cNvSpPr>
      </xdr:nvSpPr>
      <xdr:spPr bwMode="auto">
        <a:xfrm>
          <a:off x="0" y="1580007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2733</xdr:row>
      <xdr:rowOff>0</xdr:rowOff>
    </xdr:from>
    <xdr:to>
      <xdr:col>3</xdr:col>
      <xdr:colOff>171450</xdr:colOff>
      <xdr:row>2736</xdr:row>
      <xdr:rowOff>95250</xdr:rowOff>
    </xdr:to>
    <xdr:sp macro="" textlink="">
      <xdr:nvSpPr>
        <xdr:cNvPr id="1640" name="img">
          <a:hlinkClick xmlns:r="http://schemas.openxmlformats.org/officeDocument/2006/relationships" r:id="rId1111"/>
          <a:extLst>
            <a:ext uri="{FF2B5EF4-FFF2-40B4-BE49-F238E27FC236}">
              <a16:creationId xmlns:a16="http://schemas.microsoft.com/office/drawing/2014/main" id="{9F0CB9AB-3305-4D08-BF42-5D7640C2A6D6}"/>
            </a:ext>
          </a:extLst>
        </xdr:cNvPr>
        <xdr:cNvSpPr>
          <a:spLocks noChangeAspect="1" noChangeArrowheads="1"/>
        </xdr:cNvSpPr>
      </xdr:nvSpPr>
      <xdr:spPr bwMode="auto">
        <a:xfrm>
          <a:off x="0" y="1581769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2738</xdr:row>
      <xdr:rowOff>0</xdr:rowOff>
    </xdr:from>
    <xdr:to>
      <xdr:col>3</xdr:col>
      <xdr:colOff>171450</xdr:colOff>
      <xdr:row>2740</xdr:row>
      <xdr:rowOff>1619250</xdr:rowOff>
    </xdr:to>
    <xdr:sp macro="" textlink="">
      <xdr:nvSpPr>
        <xdr:cNvPr id="1641" name="img">
          <a:hlinkClick xmlns:r="http://schemas.openxmlformats.org/officeDocument/2006/relationships" r:id="rId1112"/>
          <a:extLst>
            <a:ext uri="{FF2B5EF4-FFF2-40B4-BE49-F238E27FC236}">
              <a16:creationId xmlns:a16="http://schemas.microsoft.com/office/drawing/2014/main" id="{43F47D03-423C-470F-885F-FA05E8CCEBAC}"/>
            </a:ext>
          </a:extLst>
        </xdr:cNvPr>
        <xdr:cNvSpPr>
          <a:spLocks noChangeAspect="1" noChangeArrowheads="1"/>
        </xdr:cNvSpPr>
      </xdr:nvSpPr>
      <xdr:spPr bwMode="auto">
        <a:xfrm>
          <a:off x="0" y="1584293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2743</xdr:row>
      <xdr:rowOff>0</xdr:rowOff>
    </xdr:from>
    <xdr:to>
      <xdr:col>3</xdr:col>
      <xdr:colOff>171450</xdr:colOff>
      <xdr:row>2745</xdr:row>
      <xdr:rowOff>1619250</xdr:rowOff>
    </xdr:to>
    <xdr:sp macro="" textlink="">
      <xdr:nvSpPr>
        <xdr:cNvPr id="1642" name="img">
          <a:hlinkClick xmlns:r="http://schemas.openxmlformats.org/officeDocument/2006/relationships" r:id="rId1113"/>
          <a:extLst>
            <a:ext uri="{FF2B5EF4-FFF2-40B4-BE49-F238E27FC236}">
              <a16:creationId xmlns:a16="http://schemas.microsoft.com/office/drawing/2014/main" id="{57E3D4F6-78BA-4335-A685-17BB634FAE0F}"/>
            </a:ext>
          </a:extLst>
        </xdr:cNvPr>
        <xdr:cNvSpPr>
          <a:spLocks noChangeAspect="1" noChangeArrowheads="1"/>
        </xdr:cNvSpPr>
      </xdr:nvSpPr>
      <xdr:spPr bwMode="auto">
        <a:xfrm>
          <a:off x="0" y="1588531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2748</xdr:row>
      <xdr:rowOff>0</xdr:rowOff>
    </xdr:from>
    <xdr:to>
      <xdr:col>3</xdr:col>
      <xdr:colOff>171450</xdr:colOff>
      <xdr:row>2751</xdr:row>
      <xdr:rowOff>285750</xdr:rowOff>
    </xdr:to>
    <xdr:sp macro="" textlink="">
      <xdr:nvSpPr>
        <xdr:cNvPr id="1643" name="img">
          <a:hlinkClick xmlns:r="http://schemas.openxmlformats.org/officeDocument/2006/relationships" r:id="rId1114"/>
          <a:extLst>
            <a:ext uri="{FF2B5EF4-FFF2-40B4-BE49-F238E27FC236}">
              <a16:creationId xmlns:a16="http://schemas.microsoft.com/office/drawing/2014/main" id="{0B7700B4-EC87-4F44-86AE-8C1E157028AE}"/>
            </a:ext>
          </a:extLst>
        </xdr:cNvPr>
        <xdr:cNvSpPr>
          <a:spLocks noChangeAspect="1" noChangeArrowheads="1"/>
        </xdr:cNvSpPr>
      </xdr:nvSpPr>
      <xdr:spPr bwMode="auto">
        <a:xfrm>
          <a:off x="0" y="1591246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2753</xdr:row>
      <xdr:rowOff>0</xdr:rowOff>
    </xdr:from>
    <xdr:to>
      <xdr:col>3</xdr:col>
      <xdr:colOff>171450</xdr:colOff>
      <xdr:row>2756</xdr:row>
      <xdr:rowOff>285750</xdr:rowOff>
    </xdr:to>
    <xdr:sp macro="" textlink="">
      <xdr:nvSpPr>
        <xdr:cNvPr id="1644" name="img">
          <a:hlinkClick xmlns:r="http://schemas.openxmlformats.org/officeDocument/2006/relationships" r:id="rId1115"/>
          <a:extLst>
            <a:ext uri="{FF2B5EF4-FFF2-40B4-BE49-F238E27FC236}">
              <a16:creationId xmlns:a16="http://schemas.microsoft.com/office/drawing/2014/main" id="{0D8162AE-F850-41A0-9769-5FC7A427F39D}"/>
            </a:ext>
          </a:extLst>
        </xdr:cNvPr>
        <xdr:cNvSpPr>
          <a:spLocks noChangeAspect="1" noChangeArrowheads="1"/>
        </xdr:cNvSpPr>
      </xdr:nvSpPr>
      <xdr:spPr bwMode="auto">
        <a:xfrm>
          <a:off x="0" y="1593580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2758</xdr:row>
      <xdr:rowOff>0</xdr:rowOff>
    </xdr:from>
    <xdr:to>
      <xdr:col>3</xdr:col>
      <xdr:colOff>171450</xdr:colOff>
      <xdr:row>2760</xdr:row>
      <xdr:rowOff>1619250</xdr:rowOff>
    </xdr:to>
    <xdr:sp macro="" textlink="">
      <xdr:nvSpPr>
        <xdr:cNvPr id="1645" name="img">
          <a:hlinkClick xmlns:r="http://schemas.openxmlformats.org/officeDocument/2006/relationships" r:id="rId1116"/>
          <a:extLst>
            <a:ext uri="{FF2B5EF4-FFF2-40B4-BE49-F238E27FC236}">
              <a16:creationId xmlns:a16="http://schemas.microsoft.com/office/drawing/2014/main" id="{7CCE2022-DE5F-4941-B1B7-7F6371063CD6}"/>
            </a:ext>
          </a:extLst>
        </xdr:cNvPr>
        <xdr:cNvSpPr>
          <a:spLocks noChangeAspect="1" noChangeArrowheads="1"/>
        </xdr:cNvSpPr>
      </xdr:nvSpPr>
      <xdr:spPr bwMode="auto">
        <a:xfrm>
          <a:off x="0" y="1595913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2763</xdr:row>
      <xdr:rowOff>0</xdr:rowOff>
    </xdr:from>
    <xdr:to>
      <xdr:col>3</xdr:col>
      <xdr:colOff>171450</xdr:colOff>
      <xdr:row>2765</xdr:row>
      <xdr:rowOff>1619250</xdr:rowOff>
    </xdr:to>
    <xdr:sp macro="" textlink="">
      <xdr:nvSpPr>
        <xdr:cNvPr id="1646" name="img">
          <a:hlinkClick xmlns:r="http://schemas.openxmlformats.org/officeDocument/2006/relationships" r:id="rId1117"/>
          <a:extLst>
            <a:ext uri="{FF2B5EF4-FFF2-40B4-BE49-F238E27FC236}">
              <a16:creationId xmlns:a16="http://schemas.microsoft.com/office/drawing/2014/main" id="{FD6EA7CF-AB03-47EE-B33E-468D8AFD2924}"/>
            </a:ext>
          </a:extLst>
        </xdr:cNvPr>
        <xdr:cNvSpPr>
          <a:spLocks noChangeAspect="1" noChangeArrowheads="1"/>
        </xdr:cNvSpPr>
      </xdr:nvSpPr>
      <xdr:spPr bwMode="auto">
        <a:xfrm>
          <a:off x="0" y="1599009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2768</xdr:row>
      <xdr:rowOff>0</xdr:rowOff>
    </xdr:from>
    <xdr:to>
      <xdr:col>3</xdr:col>
      <xdr:colOff>171450</xdr:colOff>
      <xdr:row>2770</xdr:row>
      <xdr:rowOff>1619250</xdr:rowOff>
    </xdr:to>
    <xdr:sp macro="" textlink="">
      <xdr:nvSpPr>
        <xdr:cNvPr id="1647" name="img">
          <a:hlinkClick xmlns:r="http://schemas.openxmlformats.org/officeDocument/2006/relationships" r:id="rId1118"/>
          <a:extLst>
            <a:ext uri="{FF2B5EF4-FFF2-40B4-BE49-F238E27FC236}">
              <a16:creationId xmlns:a16="http://schemas.microsoft.com/office/drawing/2014/main" id="{AB42D801-0799-451B-9B5A-51599B4A2456}"/>
            </a:ext>
          </a:extLst>
        </xdr:cNvPr>
        <xdr:cNvSpPr>
          <a:spLocks noChangeAspect="1" noChangeArrowheads="1"/>
        </xdr:cNvSpPr>
      </xdr:nvSpPr>
      <xdr:spPr bwMode="auto">
        <a:xfrm>
          <a:off x="0" y="1601914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2773</xdr:row>
      <xdr:rowOff>0</xdr:rowOff>
    </xdr:from>
    <xdr:to>
      <xdr:col>3</xdr:col>
      <xdr:colOff>171450</xdr:colOff>
      <xdr:row>2775</xdr:row>
      <xdr:rowOff>1619250</xdr:rowOff>
    </xdr:to>
    <xdr:sp macro="" textlink="">
      <xdr:nvSpPr>
        <xdr:cNvPr id="1648" name="img">
          <a:hlinkClick xmlns:r="http://schemas.openxmlformats.org/officeDocument/2006/relationships" r:id="rId1119"/>
          <a:extLst>
            <a:ext uri="{FF2B5EF4-FFF2-40B4-BE49-F238E27FC236}">
              <a16:creationId xmlns:a16="http://schemas.microsoft.com/office/drawing/2014/main" id="{8381F816-E2C7-44FA-81BB-5DA5A5CFEA53}"/>
            </a:ext>
          </a:extLst>
        </xdr:cNvPr>
        <xdr:cNvSpPr>
          <a:spLocks noChangeAspect="1" noChangeArrowheads="1"/>
        </xdr:cNvSpPr>
      </xdr:nvSpPr>
      <xdr:spPr bwMode="auto">
        <a:xfrm>
          <a:off x="0" y="1605010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2778</xdr:row>
      <xdr:rowOff>0</xdr:rowOff>
    </xdr:from>
    <xdr:to>
      <xdr:col>3</xdr:col>
      <xdr:colOff>171450</xdr:colOff>
      <xdr:row>2780</xdr:row>
      <xdr:rowOff>733425</xdr:rowOff>
    </xdr:to>
    <xdr:pic>
      <xdr:nvPicPr>
        <xdr:cNvPr id="626" name="img" descr="https://i.ytimg.com/vi/lYsl9hFLsUE/hqdefault.jpg?sqp=-oaymwEXCPYBEIoBSFryq4qpAwkIARUAAIhCGAE=&amp;rs=AOn4CLCeuEWTJigMXai8l2vbOClPxTnooQ">
          <a:hlinkClick xmlns:r="http://schemas.openxmlformats.org/officeDocument/2006/relationships" r:id="rId1120"/>
          <a:extLst>
            <a:ext uri="{FF2B5EF4-FFF2-40B4-BE49-F238E27FC236}">
              <a16:creationId xmlns:a16="http://schemas.microsoft.com/office/drawing/2014/main" id="{91E6BA63-9315-4858-8DA2-E9A9AB85B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0810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2783</xdr:row>
      <xdr:rowOff>0</xdr:rowOff>
    </xdr:from>
    <xdr:to>
      <xdr:col>3</xdr:col>
      <xdr:colOff>171450</xdr:colOff>
      <xdr:row>2785</xdr:row>
      <xdr:rowOff>733425</xdr:rowOff>
    </xdr:to>
    <xdr:pic>
      <xdr:nvPicPr>
        <xdr:cNvPr id="627" name="img" descr="https://i.ytimg.com/vi/dUilx0K-iBk/hqdefault.jpg?sqp=-oaymwEXCPYBEIoBSFryq4qpAwkIARUAAIhCGAE=&amp;rs=AOn4CLDKKOwj5iY_BnuQDIYVd_N3DgrrxA">
          <a:hlinkClick xmlns:r="http://schemas.openxmlformats.org/officeDocument/2006/relationships" r:id="rId1122"/>
          <a:extLst>
            <a:ext uri="{FF2B5EF4-FFF2-40B4-BE49-F238E27FC236}">
              <a16:creationId xmlns:a16="http://schemas.microsoft.com/office/drawing/2014/main" id="{0409387C-74A5-43CF-8111-D2249C413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1101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2788</xdr:row>
      <xdr:rowOff>0</xdr:rowOff>
    </xdr:from>
    <xdr:to>
      <xdr:col>3</xdr:col>
      <xdr:colOff>171450</xdr:colOff>
      <xdr:row>2790</xdr:row>
      <xdr:rowOff>733425</xdr:rowOff>
    </xdr:to>
    <xdr:pic>
      <xdr:nvPicPr>
        <xdr:cNvPr id="628" name="img" descr="https://i.ytimg.com/vi/7HotDVLH6Ak/hqdefault.jpg?sqp=-oaymwEXCPYBEIoBSFryq4qpAwkIARUAAIhCGAE=&amp;rs=AOn4CLBrdJL_ib2bcODWzdQYpgEnRNnG7Q">
          <a:hlinkClick xmlns:r="http://schemas.openxmlformats.org/officeDocument/2006/relationships" r:id="rId1124"/>
          <a:extLst>
            <a:ext uri="{FF2B5EF4-FFF2-40B4-BE49-F238E27FC236}">
              <a16:creationId xmlns:a16="http://schemas.microsoft.com/office/drawing/2014/main" id="{75660365-43D1-4CEC-9972-3CC045AC4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14678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2793</xdr:row>
      <xdr:rowOff>0</xdr:rowOff>
    </xdr:from>
    <xdr:to>
      <xdr:col>3</xdr:col>
      <xdr:colOff>171450</xdr:colOff>
      <xdr:row>2795</xdr:row>
      <xdr:rowOff>733425</xdr:rowOff>
    </xdr:to>
    <xdr:pic>
      <xdr:nvPicPr>
        <xdr:cNvPr id="629" name="img" descr="https://i.ytimg.com/vi/oM6STRCbtbs/hqdefault.jpg?sqp=-oaymwEXCPYBEIoBSFryq4qpAwkIARUAAIhCGAE=&amp;rs=AOn4CLBxX5x8z4LWNFP9yOZa2SIEpTvw_Q">
          <a:hlinkClick xmlns:r="http://schemas.openxmlformats.org/officeDocument/2006/relationships" r:id="rId1126"/>
          <a:extLst>
            <a:ext uri="{FF2B5EF4-FFF2-40B4-BE49-F238E27FC236}">
              <a16:creationId xmlns:a16="http://schemas.microsoft.com/office/drawing/2014/main" id="{848DD04C-1672-41E7-BD74-8F3E2FAF58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17392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2798</xdr:row>
      <xdr:rowOff>0</xdr:rowOff>
    </xdr:from>
    <xdr:to>
      <xdr:col>3</xdr:col>
      <xdr:colOff>171450</xdr:colOff>
      <xdr:row>2800</xdr:row>
      <xdr:rowOff>733425</xdr:rowOff>
    </xdr:to>
    <xdr:pic>
      <xdr:nvPicPr>
        <xdr:cNvPr id="630" name="img" descr="https://i.ytimg.com/vi/_Pbr0L0KQb4/hqdefault.jpg?sqp=-oaymwEXCPYBEIoBSFryq4qpAwkIARUAAIhCGAE=&amp;rs=AOn4CLAGLPyB740rGpp4PdFfm2pCKhtggQ">
          <a:hlinkClick xmlns:r="http://schemas.openxmlformats.org/officeDocument/2006/relationships" r:id="rId1128"/>
          <a:extLst>
            <a:ext uri="{FF2B5EF4-FFF2-40B4-BE49-F238E27FC236}">
              <a16:creationId xmlns:a16="http://schemas.microsoft.com/office/drawing/2014/main" id="{2E5D1CEE-9765-42C8-93BF-B1C354D19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19916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2803</xdr:row>
      <xdr:rowOff>0</xdr:rowOff>
    </xdr:from>
    <xdr:to>
      <xdr:col>3</xdr:col>
      <xdr:colOff>171450</xdr:colOff>
      <xdr:row>2805</xdr:row>
      <xdr:rowOff>733425</xdr:rowOff>
    </xdr:to>
    <xdr:pic>
      <xdr:nvPicPr>
        <xdr:cNvPr id="631" name="img" descr="https://i.ytimg.com/vi/K7hYf0yIK5w/hqdefault.jpg?sqp=-oaymwEXCPYBEIoBSFryq4qpAwkIARUAAIhCGAE=&amp;rs=AOn4CLCMhqdUGg98ezntVucjrIzOsgOjlg">
          <a:hlinkClick xmlns:r="http://schemas.openxmlformats.org/officeDocument/2006/relationships" r:id="rId1130"/>
          <a:extLst>
            <a:ext uri="{FF2B5EF4-FFF2-40B4-BE49-F238E27FC236}">
              <a16:creationId xmlns:a16="http://schemas.microsoft.com/office/drawing/2014/main" id="{5D7C99A2-4BDD-4AF2-ACFE-4F0D051EE9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205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2808</xdr:row>
      <xdr:rowOff>0</xdr:rowOff>
    </xdr:from>
    <xdr:to>
      <xdr:col>3</xdr:col>
      <xdr:colOff>171450</xdr:colOff>
      <xdr:row>2810</xdr:row>
      <xdr:rowOff>733425</xdr:rowOff>
    </xdr:to>
    <xdr:pic>
      <xdr:nvPicPr>
        <xdr:cNvPr id="632" name="img" descr="https://i.ytimg.com/vi/fdHjqVEQvLw/hqdefault.jpg?sqp=-oaymwEXCPYBEIoBSFryq4qpAwkIARUAAIhCGAE=&amp;rs=AOn4CLBTLHTcUgKH-nTHEYaALVQNOWYlzg">
          <a:hlinkClick xmlns:r="http://schemas.openxmlformats.org/officeDocument/2006/relationships" r:id="rId1132"/>
          <a:extLst>
            <a:ext uri="{FF2B5EF4-FFF2-40B4-BE49-F238E27FC236}">
              <a16:creationId xmlns:a16="http://schemas.microsoft.com/office/drawing/2014/main" id="{2ECDE0D3-96F9-47FD-9A6E-3AB342459C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4584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2813</xdr:row>
      <xdr:rowOff>0</xdr:rowOff>
    </xdr:from>
    <xdr:to>
      <xdr:col>3</xdr:col>
      <xdr:colOff>171450</xdr:colOff>
      <xdr:row>2815</xdr:row>
      <xdr:rowOff>733425</xdr:rowOff>
    </xdr:to>
    <xdr:pic>
      <xdr:nvPicPr>
        <xdr:cNvPr id="633" name="img" descr="https://i.ytimg.com/vi/yMMUpzsK4Ec/hqdefault.jpg?sqp=-oaymwEXCPYBEIoBSFryq4qpAwkIARUAAIhCGAE=&amp;rs=AOn4CLCvvccIZPWyfnjXlfgBaORWDvcFdA">
          <a:hlinkClick xmlns:r="http://schemas.openxmlformats.org/officeDocument/2006/relationships" r:id="rId1134"/>
          <a:extLst>
            <a:ext uri="{FF2B5EF4-FFF2-40B4-BE49-F238E27FC236}">
              <a16:creationId xmlns:a16="http://schemas.microsoft.com/office/drawing/2014/main" id="{10C98259-93AF-4152-83CE-C59A04955A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748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2818</xdr:row>
      <xdr:rowOff>0</xdr:rowOff>
    </xdr:from>
    <xdr:to>
      <xdr:col>3</xdr:col>
      <xdr:colOff>171450</xdr:colOff>
      <xdr:row>2820</xdr:row>
      <xdr:rowOff>733425</xdr:rowOff>
    </xdr:to>
    <xdr:pic>
      <xdr:nvPicPr>
        <xdr:cNvPr id="634" name="img" descr="https://i.ytimg.com/vi/ASypvyCrtxo/hqdefault.jpg?sqp=-oaymwEXCPYBEIoBSFryq4qpAwkIARUAAIhCGAE=&amp;rs=AOn4CLDjSXop3sSzANzFVYB2wap4hqITVQ">
          <a:hlinkClick xmlns:r="http://schemas.openxmlformats.org/officeDocument/2006/relationships" r:id="rId1136"/>
          <a:extLst>
            <a:ext uri="{FF2B5EF4-FFF2-40B4-BE49-F238E27FC236}">
              <a16:creationId xmlns:a16="http://schemas.microsoft.com/office/drawing/2014/main" id="{771FBBA8-EE64-43F9-AC68-7894AA864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30394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2823</xdr:row>
      <xdr:rowOff>0</xdr:rowOff>
    </xdr:from>
    <xdr:to>
      <xdr:col>3</xdr:col>
      <xdr:colOff>171450</xdr:colOff>
      <xdr:row>2825</xdr:row>
      <xdr:rowOff>733425</xdr:rowOff>
    </xdr:to>
    <xdr:pic>
      <xdr:nvPicPr>
        <xdr:cNvPr id="635" name="img" descr="https://i.ytimg.com/vi/bv4zpXr1Vuo/hqdefault.jpg?sqp=-oaymwEXCPYBEIoBSFryq4qpAwkIARUAAIhCGAE=&amp;rs=AOn4CLDNbPKmA55ChS_j5UtAeL3dNhmn5Q">
          <a:hlinkClick xmlns:r="http://schemas.openxmlformats.org/officeDocument/2006/relationships" r:id="rId1138"/>
          <a:extLst>
            <a:ext uri="{FF2B5EF4-FFF2-40B4-BE49-F238E27FC236}">
              <a16:creationId xmlns:a16="http://schemas.microsoft.com/office/drawing/2014/main" id="{44E2473E-8C43-4847-9031-1C0C04CCA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33680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2828</xdr:row>
      <xdr:rowOff>0</xdr:rowOff>
    </xdr:from>
    <xdr:to>
      <xdr:col>3</xdr:col>
      <xdr:colOff>171450</xdr:colOff>
      <xdr:row>2830</xdr:row>
      <xdr:rowOff>733425</xdr:rowOff>
    </xdr:to>
    <xdr:pic>
      <xdr:nvPicPr>
        <xdr:cNvPr id="636" name="img" descr="https://i.ytimg.com/vi/bGk785ajauQ/hqdefault.jpg?sqp=-oaymwEXCPYBEIoBSFryq4qpAwkIARUAAIhCGAE=&amp;rs=AOn4CLDs4JGqw-XKxwHBxLKUPeDhbQo84g">
          <a:hlinkClick xmlns:r="http://schemas.openxmlformats.org/officeDocument/2006/relationships" r:id="rId1140"/>
          <a:extLst>
            <a:ext uri="{FF2B5EF4-FFF2-40B4-BE49-F238E27FC236}">
              <a16:creationId xmlns:a16="http://schemas.microsoft.com/office/drawing/2014/main" id="{BEAD4B23-8C57-4671-882F-84D37EB055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3658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2833</xdr:row>
      <xdr:rowOff>0</xdr:rowOff>
    </xdr:from>
    <xdr:to>
      <xdr:col>3</xdr:col>
      <xdr:colOff>171450</xdr:colOff>
      <xdr:row>2835</xdr:row>
      <xdr:rowOff>733425</xdr:rowOff>
    </xdr:to>
    <xdr:pic>
      <xdr:nvPicPr>
        <xdr:cNvPr id="637" name="img" descr="https://i.ytimg.com/vi/sAnEiZPkG3E/hqdefault.jpg?sqp=-oaymwEXCPYBEIoBSFryq4qpAwkIARUAAIhCGAE=&amp;rs=AOn4CLBfK9JZHD0pkoCCo-f7nspHX870Sw">
          <a:hlinkClick xmlns:r="http://schemas.openxmlformats.org/officeDocument/2006/relationships" r:id="rId1142"/>
          <a:extLst>
            <a:ext uri="{FF2B5EF4-FFF2-40B4-BE49-F238E27FC236}">
              <a16:creationId xmlns:a16="http://schemas.microsoft.com/office/drawing/2014/main" id="{2F224919-DFD2-4DFF-8456-9862C39C4C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38728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2838</xdr:row>
      <xdr:rowOff>0</xdr:rowOff>
    </xdr:from>
    <xdr:to>
      <xdr:col>3</xdr:col>
      <xdr:colOff>171450</xdr:colOff>
      <xdr:row>2840</xdr:row>
      <xdr:rowOff>733425</xdr:rowOff>
    </xdr:to>
    <xdr:pic>
      <xdr:nvPicPr>
        <xdr:cNvPr id="638" name="img" descr="https://i.ytimg.com/vi/XoI_saOMEk0/hqdefault.jpg?sqp=-oaymwEXCPYBEIoBSFryq4qpAwkIARUAAIhCGAE=&amp;rs=AOn4CLDC_5nFV6BSBt43fj02hocg0xVSww">
          <a:hlinkClick xmlns:r="http://schemas.openxmlformats.org/officeDocument/2006/relationships" r:id="rId1144"/>
          <a:extLst>
            <a:ext uri="{FF2B5EF4-FFF2-40B4-BE49-F238E27FC236}">
              <a16:creationId xmlns:a16="http://schemas.microsoft.com/office/drawing/2014/main" id="{CF1F2321-F6F2-438B-B2DF-9CEDA5731F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4239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2843</xdr:row>
      <xdr:rowOff>0</xdr:rowOff>
    </xdr:from>
    <xdr:to>
      <xdr:col>3</xdr:col>
      <xdr:colOff>171450</xdr:colOff>
      <xdr:row>2845</xdr:row>
      <xdr:rowOff>733425</xdr:rowOff>
    </xdr:to>
    <xdr:pic>
      <xdr:nvPicPr>
        <xdr:cNvPr id="639" name="img" descr="https://i.ytimg.com/vi/TjOjwmylXyc/hqdefault.jpg?sqp=-oaymwEXCPYBEIoBSFryq4qpAwkIARUAAIhCGAE=&amp;rs=AOn4CLDR62oCQ6h-XXuhR9dMFWirvTFpiQ">
          <a:hlinkClick xmlns:r="http://schemas.openxmlformats.org/officeDocument/2006/relationships" r:id="rId1146"/>
          <a:extLst>
            <a:ext uri="{FF2B5EF4-FFF2-40B4-BE49-F238E27FC236}">
              <a16:creationId xmlns:a16="http://schemas.microsoft.com/office/drawing/2014/main" id="{B99A814F-236A-444A-B80D-D6FE66A5F5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4530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2848</xdr:row>
      <xdr:rowOff>0</xdr:rowOff>
    </xdr:from>
    <xdr:to>
      <xdr:col>3</xdr:col>
      <xdr:colOff>171450</xdr:colOff>
      <xdr:row>2850</xdr:row>
      <xdr:rowOff>733425</xdr:rowOff>
    </xdr:to>
    <xdr:pic>
      <xdr:nvPicPr>
        <xdr:cNvPr id="640" name="img" descr="https://i.ytimg.com/vi/Kgowgm1KeZ4/hqdefault.jpg?sqp=-oaymwEXCPYBEIoBSFryq4qpAwkIARUAAIhCGAE=&amp;rs=AOn4CLCuPGYEV4a3z7iOUgRFKbwgzsRVaA">
          <a:hlinkClick xmlns:r="http://schemas.openxmlformats.org/officeDocument/2006/relationships" r:id="rId1148"/>
          <a:extLst>
            <a:ext uri="{FF2B5EF4-FFF2-40B4-BE49-F238E27FC236}">
              <a16:creationId xmlns:a16="http://schemas.microsoft.com/office/drawing/2014/main" id="{8EC2437D-D9FB-4739-8BEF-81038D1F74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47253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2853</xdr:row>
      <xdr:rowOff>0</xdr:rowOff>
    </xdr:from>
    <xdr:to>
      <xdr:col>3</xdr:col>
      <xdr:colOff>171450</xdr:colOff>
      <xdr:row>2855</xdr:row>
      <xdr:rowOff>733425</xdr:rowOff>
    </xdr:to>
    <xdr:pic>
      <xdr:nvPicPr>
        <xdr:cNvPr id="641" name="img" descr="https://i.ytimg.com/vi/9Mo1cUvwR3s/hqdefault.jpg?sqp=-oaymwEXCPYBEIoBSFryq4qpAwkIARUAAIhCGAE=&amp;rs=AOn4CLA0GHXwHJ8OV5Ne2PopdYAo-T60IA">
          <a:hlinkClick xmlns:r="http://schemas.openxmlformats.org/officeDocument/2006/relationships" r:id="rId1150"/>
          <a:extLst>
            <a:ext uri="{FF2B5EF4-FFF2-40B4-BE49-F238E27FC236}">
              <a16:creationId xmlns:a16="http://schemas.microsoft.com/office/drawing/2014/main" id="{16814DFA-26F0-42F1-84C5-4DB68FDCF3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053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2858</xdr:row>
      <xdr:rowOff>0</xdr:rowOff>
    </xdr:from>
    <xdr:to>
      <xdr:col>3</xdr:col>
      <xdr:colOff>171450</xdr:colOff>
      <xdr:row>2860</xdr:row>
      <xdr:rowOff>733425</xdr:rowOff>
    </xdr:to>
    <xdr:pic>
      <xdr:nvPicPr>
        <xdr:cNvPr id="642" name="img" descr="https://i.ytimg.com/vi/ZwwcTd9iCHw/hqdefault.jpg?sqp=-oaymwEXCPYBEIoBSFryq4qpAwkIARUAAIhCGAE=&amp;rs=AOn4CLA8QsqNyZWgtlBQ9Di4n3CRkyXPVQ">
          <a:hlinkClick xmlns:r="http://schemas.openxmlformats.org/officeDocument/2006/relationships" r:id="rId1152"/>
          <a:extLst>
            <a:ext uri="{FF2B5EF4-FFF2-40B4-BE49-F238E27FC236}">
              <a16:creationId xmlns:a16="http://schemas.microsoft.com/office/drawing/2014/main" id="{05489937-57A8-45EE-A01A-3C8A55DA12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268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2863</xdr:row>
      <xdr:rowOff>0</xdr:rowOff>
    </xdr:from>
    <xdr:to>
      <xdr:col>3</xdr:col>
      <xdr:colOff>171450</xdr:colOff>
      <xdr:row>2865</xdr:row>
      <xdr:rowOff>733425</xdr:rowOff>
    </xdr:to>
    <xdr:pic>
      <xdr:nvPicPr>
        <xdr:cNvPr id="643" name="img" descr="https://i.ytimg.com/vi/42SNpiK63A8/hqdefault.jpg?sqp=-oaymwEXCPYBEIoBSFryq4qpAwkIARUAAIhCGAE=&amp;rs=AOn4CLBPItoBoSZpfV9im_2nBFgyFMK6Yg">
          <a:hlinkClick xmlns:r="http://schemas.openxmlformats.org/officeDocument/2006/relationships" r:id="rId1154"/>
          <a:extLst>
            <a:ext uri="{FF2B5EF4-FFF2-40B4-BE49-F238E27FC236}">
              <a16:creationId xmlns:a16="http://schemas.microsoft.com/office/drawing/2014/main" id="{40E490D0-D182-4F1B-9B49-A24B4E8A1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577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2868</xdr:row>
      <xdr:rowOff>0</xdr:rowOff>
    </xdr:from>
    <xdr:to>
      <xdr:col>3</xdr:col>
      <xdr:colOff>171450</xdr:colOff>
      <xdr:row>2873</xdr:row>
      <xdr:rowOff>47625</xdr:rowOff>
    </xdr:to>
    <xdr:sp macro="" textlink="">
      <xdr:nvSpPr>
        <xdr:cNvPr id="1667" name="img">
          <a:hlinkClick xmlns:r="http://schemas.openxmlformats.org/officeDocument/2006/relationships" r:id="rId1156"/>
          <a:extLst>
            <a:ext uri="{FF2B5EF4-FFF2-40B4-BE49-F238E27FC236}">
              <a16:creationId xmlns:a16="http://schemas.microsoft.com/office/drawing/2014/main" id="{F50C0F2E-3DBD-499B-82F2-2B7CD23B5AF7}"/>
            </a:ext>
          </a:extLst>
        </xdr:cNvPr>
        <xdr:cNvSpPr>
          <a:spLocks noChangeAspect="1" noChangeArrowheads="1"/>
        </xdr:cNvSpPr>
      </xdr:nvSpPr>
      <xdr:spPr bwMode="auto">
        <a:xfrm>
          <a:off x="0" y="1657921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2873</xdr:row>
      <xdr:rowOff>0</xdr:rowOff>
    </xdr:from>
    <xdr:to>
      <xdr:col>3</xdr:col>
      <xdr:colOff>171450</xdr:colOff>
      <xdr:row>2876</xdr:row>
      <xdr:rowOff>285750</xdr:rowOff>
    </xdr:to>
    <xdr:sp macro="" textlink="">
      <xdr:nvSpPr>
        <xdr:cNvPr id="1668" name="img">
          <a:hlinkClick xmlns:r="http://schemas.openxmlformats.org/officeDocument/2006/relationships" r:id="rId1157"/>
          <a:extLst>
            <a:ext uri="{FF2B5EF4-FFF2-40B4-BE49-F238E27FC236}">
              <a16:creationId xmlns:a16="http://schemas.microsoft.com/office/drawing/2014/main" id="{9554D4A9-903C-4962-89A0-FE702356C4F1}"/>
            </a:ext>
          </a:extLst>
        </xdr:cNvPr>
        <xdr:cNvSpPr>
          <a:spLocks noChangeAspect="1" noChangeArrowheads="1"/>
        </xdr:cNvSpPr>
      </xdr:nvSpPr>
      <xdr:spPr bwMode="auto">
        <a:xfrm>
          <a:off x="0" y="1659874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2878</xdr:row>
      <xdr:rowOff>0</xdr:rowOff>
    </xdr:from>
    <xdr:to>
      <xdr:col>3</xdr:col>
      <xdr:colOff>171450</xdr:colOff>
      <xdr:row>2880</xdr:row>
      <xdr:rowOff>1619250</xdr:rowOff>
    </xdr:to>
    <xdr:sp macro="" textlink="">
      <xdr:nvSpPr>
        <xdr:cNvPr id="1669" name="img">
          <a:hlinkClick xmlns:r="http://schemas.openxmlformats.org/officeDocument/2006/relationships" r:id="rId1158"/>
          <a:extLst>
            <a:ext uri="{FF2B5EF4-FFF2-40B4-BE49-F238E27FC236}">
              <a16:creationId xmlns:a16="http://schemas.microsoft.com/office/drawing/2014/main" id="{72493B42-E13B-48F6-9CF7-4E2A55949E3E}"/>
            </a:ext>
          </a:extLst>
        </xdr:cNvPr>
        <xdr:cNvSpPr>
          <a:spLocks noChangeAspect="1" noChangeArrowheads="1"/>
        </xdr:cNvSpPr>
      </xdr:nvSpPr>
      <xdr:spPr bwMode="auto">
        <a:xfrm>
          <a:off x="0" y="1662207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2883</xdr:row>
      <xdr:rowOff>0</xdr:rowOff>
    </xdr:from>
    <xdr:to>
      <xdr:col>3</xdr:col>
      <xdr:colOff>171450</xdr:colOff>
      <xdr:row>2886</xdr:row>
      <xdr:rowOff>285750</xdr:rowOff>
    </xdr:to>
    <xdr:sp macro="" textlink="">
      <xdr:nvSpPr>
        <xdr:cNvPr id="1670" name="img">
          <a:hlinkClick xmlns:r="http://schemas.openxmlformats.org/officeDocument/2006/relationships" r:id="rId1159"/>
          <a:extLst>
            <a:ext uri="{FF2B5EF4-FFF2-40B4-BE49-F238E27FC236}">
              <a16:creationId xmlns:a16="http://schemas.microsoft.com/office/drawing/2014/main" id="{D39A632A-C182-4D25-ACDB-58167D96A9F0}"/>
            </a:ext>
          </a:extLst>
        </xdr:cNvPr>
        <xdr:cNvSpPr>
          <a:spLocks noChangeAspect="1" noChangeArrowheads="1"/>
        </xdr:cNvSpPr>
      </xdr:nvSpPr>
      <xdr:spPr bwMode="auto">
        <a:xfrm>
          <a:off x="0" y="1665684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2888</xdr:row>
      <xdr:rowOff>0</xdr:rowOff>
    </xdr:from>
    <xdr:to>
      <xdr:col>3</xdr:col>
      <xdr:colOff>171450</xdr:colOff>
      <xdr:row>2892</xdr:row>
      <xdr:rowOff>47625</xdr:rowOff>
    </xdr:to>
    <xdr:sp macro="" textlink="">
      <xdr:nvSpPr>
        <xdr:cNvPr id="1671" name="img">
          <a:hlinkClick xmlns:r="http://schemas.openxmlformats.org/officeDocument/2006/relationships" r:id="rId1160"/>
          <a:extLst>
            <a:ext uri="{FF2B5EF4-FFF2-40B4-BE49-F238E27FC236}">
              <a16:creationId xmlns:a16="http://schemas.microsoft.com/office/drawing/2014/main" id="{C0B4A616-0545-4676-AC01-0AACFA974BD9}"/>
            </a:ext>
          </a:extLst>
        </xdr:cNvPr>
        <xdr:cNvSpPr>
          <a:spLocks noChangeAspect="1" noChangeArrowheads="1"/>
        </xdr:cNvSpPr>
      </xdr:nvSpPr>
      <xdr:spPr bwMode="auto">
        <a:xfrm>
          <a:off x="0" y="1668018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2893</xdr:row>
      <xdr:rowOff>0</xdr:rowOff>
    </xdr:from>
    <xdr:to>
      <xdr:col>3</xdr:col>
      <xdr:colOff>171450</xdr:colOff>
      <xdr:row>2895</xdr:row>
      <xdr:rowOff>1619250</xdr:rowOff>
    </xdr:to>
    <xdr:sp macro="" textlink="">
      <xdr:nvSpPr>
        <xdr:cNvPr id="1672" name="img">
          <a:hlinkClick xmlns:r="http://schemas.openxmlformats.org/officeDocument/2006/relationships" r:id="rId1161"/>
          <a:extLst>
            <a:ext uri="{FF2B5EF4-FFF2-40B4-BE49-F238E27FC236}">
              <a16:creationId xmlns:a16="http://schemas.microsoft.com/office/drawing/2014/main" id="{1EFC2942-D9D4-4092-BA92-0A6B9266ADE9}"/>
            </a:ext>
          </a:extLst>
        </xdr:cNvPr>
        <xdr:cNvSpPr>
          <a:spLocks noChangeAspect="1" noChangeArrowheads="1"/>
        </xdr:cNvSpPr>
      </xdr:nvSpPr>
      <xdr:spPr bwMode="auto">
        <a:xfrm>
          <a:off x="0" y="1670161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2898</xdr:row>
      <xdr:rowOff>0</xdr:rowOff>
    </xdr:from>
    <xdr:to>
      <xdr:col>3</xdr:col>
      <xdr:colOff>171450</xdr:colOff>
      <xdr:row>2902</xdr:row>
      <xdr:rowOff>47625</xdr:rowOff>
    </xdr:to>
    <xdr:sp macro="" textlink="">
      <xdr:nvSpPr>
        <xdr:cNvPr id="1673" name="img">
          <a:hlinkClick xmlns:r="http://schemas.openxmlformats.org/officeDocument/2006/relationships" r:id="rId1162"/>
          <a:extLst>
            <a:ext uri="{FF2B5EF4-FFF2-40B4-BE49-F238E27FC236}">
              <a16:creationId xmlns:a16="http://schemas.microsoft.com/office/drawing/2014/main" id="{869FC627-4AB9-4A91-8EF7-55B1D94C5FB8}"/>
            </a:ext>
          </a:extLst>
        </xdr:cNvPr>
        <xdr:cNvSpPr>
          <a:spLocks noChangeAspect="1" noChangeArrowheads="1"/>
        </xdr:cNvSpPr>
      </xdr:nvSpPr>
      <xdr:spPr bwMode="auto">
        <a:xfrm>
          <a:off x="0" y="1673637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2903</xdr:row>
      <xdr:rowOff>0</xdr:rowOff>
    </xdr:from>
    <xdr:to>
      <xdr:col>3</xdr:col>
      <xdr:colOff>171450</xdr:colOff>
      <xdr:row>2905</xdr:row>
      <xdr:rowOff>1619250</xdr:rowOff>
    </xdr:to>
    <xdr:sp macro="" textlink="">
      <xdr:nvSpPr>
        <xdr:cNvPr id="1674" name="img">
          <a:hlinkClick xmlns:r="http://schemas.openxmlformats.org/officeDocument/2006/relationships" r:id="rId1163"/>
          <a:extLst>
            <a:ext uri="{FF2B5EF4-FFF2-40B4-BE49-F238E27FC236}">
              <a16:creationId xmlns:a16="http://schemas.microsoft.com/office/drawing/2014/main" id="{16AB12F7-89F4-4703-B334-4C9B4CE706A2}"/>
            </a:ext>
          </a:extLst>
        </xdr:cNvPr>
        <xdr:cNvSpPr>
          <a:spLocks noChangeAspect="1" noChangeArrowheads="1"/>
        </xdr:cNvSpPr>
      </xdr:nvSpPr>
      <xdr:spPr bwMode="auto">
        <a:xfrm>
          <a:off x="0" y="1675780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2908</xdr:row>
      <xdr:rowOff>0</xdr:rowOff>
    </xdr:from>
    <xdr:to>
      <xdr:col>3</xdr:col>
      <xdr:colOff>171450</xdr:colOff>
      <xdr:row>2911</xdr:row>
      <xdr:rowOff>285750</xdr:rowOff>
    </xdr:to>
    <xdr:sp macro="" textlink="">
      <xdr:nvSpPr>
        <xdr:cNvPr id="1675" name="img">
          <a:hlinkClick xmlns:r="http://schemas.openxmlformats.org/officeDocument/2006/relationships" r:id="rId1164"/>
          <a:extLst>
            <a:ext uri="{FF2B5EF4-FFF2-40B4-BE49-F238E27FC236}">
              <a16:creationId xmlns:a16="http://schemas.microsoft.com/office/drawing/2014/main" id="{A66A2544-222B-4A02-A1F5-748FA27F8CE6}"/>
            </a:ext>
          </a:extLst>
        </xdr:cNvPr>
        <xdr:cNvSpPr>
          <a:spLocks noChangeAspect="1" noChangeArrowheads="1"/>
        </xdr:cNvSpPr>
      </xdr:nvSpPr>
      <xdr:spPr bwMode="auto">
        <a:xfrm>
          <a:off x="0" y="1680019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2913</xdr:row>
      <xdr:rowOff>0</xdr:rowOff>
    </xdr:from>
    <xdr:to>
      <xdr:col>3</xdr:col>
      <xdr:colOff>171450</xdr:colOff>
      <xdr:row>2916</xdr:row>
      <xdr:rowOff>285750</xdr:rowOff>
    </xdr:to>
    <xdr:sp macro="" textlink="">
      <xdr:nvSpPr>
        <xdr:cNvPr id="1676" name="img">
          <a:hlinkClick xmlns:r="http://schemas.openxmlformats.org/officeDocument/2006/relationships" r:id="rId1165"/>
          <a:extLst>
            <a:ext uri="{FF2B5EF4-FFF2-40B4-BE49-F238E27FC236}">
              <a16:creationId xmlns:a16="http://schemas.microsoft.com/office/drawing/2014/main" id="{74D3553B-C7DD-43BC-95EB-973ED01D53AB}"/>
            </a:ext>
          </a:extLst>
        </xdr:cNvPr>
        <xdr:cNvSpPr>
          <a:spLocks noChangeAspect="1" noChangeArrowheads="1"/>
        </xdr:cNvSpPr>
      </xdr:nvSpPr>
      <xdr:spPr bwMode="auto">
        <a:xfrm>
          <a:off x="0" y="1682353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2918</xdr:row>
      <xdr:rowOff>0</xdr:rowOff>
    </xdr:from>
    <xdr:to>
      <xdr:col>3</xdr:col>
      <xdr:colOff>171450</xdr:colOff>
      <xdr:row>2920</xdr:row>
      <xdr:rowOff>733425</xdr:rowOff>
    </xdr:to>
    <xdr:pic>
      <xdr:nvPicPr>
        <xdr:cNvPr id="654" name="img" descr="https://i.ytimg.com/vi/5UKQ6aLHOVU/hqdefault.jpg?sqp=-oaymwEXCPYBEIoBSFryq4qpAwkIARUAAIhCGAE=&amp;rs=AOn4CLAEOYayiGEC0lBI2QrGFjBuLmIQcg">
          <a:hlinkClick xmlns:r="http://schemas.openxmlformats.org/officeDocument/2006/relationships" r:id="rId1166"/>
          <a:extLst>
            <a:ext uri="{FF2B5EF4-FFF2-40B4-BE49-F238E27FC236}">
              <a16:creationId xmlns:a16="http://schemas.microsoft.com/office/drawing/2014/main" id="{F28860AE-BB72-4BC7-A2B4-612FDB3F63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84686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2923</xdr:row>
      <xdr:rowOff>0</xdr:rowOff>
    </xdr:from>
    <xdr:to>
      <xdr:col>3</xdr:col>
      <xdr:colOff>171450</xdr:colOff>
      <xdr:row>2925</xdr:row>
      <xdr:rowOff>733425</xdr:rowOff>
    </xdr:to>
    <xdr:pic>
      <xdr:nvPicPr>
        <xdr:cNvPr id="655" name="img" descr="https://i.ytimg.com/vi/D7BbDAf5SPc/hqdefault.jpg?sqp=-oaymwEXCPYBEIoBSFryq4qpAwkIARUAAIhCGAE=&amp;rs=AOn4CLDZ-mWan53qyng4TADN_KjddQKFfg">
          <a:hlinkClick xmlns:r="http://schemas.openxmlformats.org/officeDocument/2006/relationships" r:id="rId1168"/>
          <a:extLst>
            <a:ext uri="{FF2B5EF4-FFF2-40B4-BE49-F238E27FC236}">
              <a16:creationId xmlns:a16="http://schemas.microsoft.com/office/drawing/2014/main" id="{4D473D33-8E9D-467B-9DFC-55015A6FD3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87210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2928</xdr:row>
      <xdr:rowOff>0</xdr:rowOff>
    </xdr:from>
    <xdr:to>
      <xdr:col>3</xdr:col>
      <xdr:colOff>171450</xdr:colOff>
      <xdr:row>2930</xdr:row>
      <xdr:rowOff>733425</xdr:rowOff>
    </xdr:to>
    <xdr:pic>
      <xdr:nvPicPr>
        <xdr:cNvPr id="656" name="img" descr="https://i.ytimg.com/vi/pZee2deAlsA/hqdefault.jpg?sqp=-oaymwEXCPYBEIoBSFryq4qpAwkIARUAAIhCGAE=&amp;rs=AOn4CLCCUlPCGe5pvkSdLAdfUSy3RSf7Sw">
          <a:hlinkClick xmlns:r="http://schemas.openxmlformats.org/officeDocument/2006/relationships" r:id="rId1170"/>
          <a:extLst>
            <a:ext uri="{FF2B5EF4-FFF2-40B4-BE49-F238E27FC236}">
              <a16:creationId xmlns:a16="http://schemas.microsoft.com/office/drawing/2014/main" id="{46E3CEE3-A3D8-431F-8D52-DA8A7D3BF9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89544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2933</xdr:row>
      <xdr:rowOff>0</xdr:rowOff>
    </xdr:from>
    <xdr:to>
      <xdr:col>3</xdr:col>
      <xdr:colOff>171450</xdr:colOff>
      <xdr:row>2935</xdr:row>
      <xdr:rowOff>733425</xdr:rowOff>
    </xdr:to>
    <xdr:pic>
      <xdr:nvPicPr>
        <xdr:cNvPr id="657" name="img" descr="https://i.ytimg.com/vi/k4MgAeomLrU/hqdefault.jpg?sqp=-oaymwEXCPYBEIoBSFryq4qpAwkIARUAAIhCGAE=&amp;rs=AOn4CLD2pZ9Lexukr06V8TVYlgiT2O3Dsw">
          <a:hlinkClick xmlns:r="http://schemas.openxmlformats.org/officeDocument/2006/relationships" r:id="rId1172"/>
          <a:extLst>
            <a:ext uri="{FF2B5EF4-FFF2-40B4-BE49-F238E27FC236}">
              <a16:creationId xmlns:a16="http://schemas.microsoft.com/office/drawing/2014/main" id="{F1DDF863-CE4D-4172-85EC-326442A078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1687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2938</xdr:row>
      <xdr:rowOff>0</xdr:rowOff>
    </xdr:from>
    <xdr:to>
      <xdr:col>3</xdr:col>
      <xdr:colOff>171450</xdr:colOff>
      <xdr:row>2940</xdr:row>
      <xdr:rowOff>733425</xdr:rowOff>
    </xdr:to>
    <xdr:pic>
      <xdr:nvPicPr>
        <xdr:cNvPr id="658" name="img" descr="https://i.ytimg.com/vi/FJcHN6wzViA/hqdefault.jpg?sqp=-oaymwEXCPYBEIoBSFryq4qpAwkIARUAAIhCGAE=&amp;rs=AOn4CLBRlebPcA-ldrBo38DTfSCcG8bB4Q">
          <a:hlinkClick xmlns:r="http://schemas.openxmlformats.org/officeDocument/2006/relationships" r:id="rId1174"/>
          <a:extLst>
            <a:ext uri="{FF2B5EF4-FFF2-40B4-BE49-F238E27FC236}">
              <a16:creationId xmlns:a16="http://schemas.microsoft.com/office/drawing/2014/main" id="{CE2CE25D-7578-4B35-8C74-D2CC7130C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4211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2943</xdr:row>
      <xdr:rowOff>0</xdr:rowOff>
    </xdr:from>
    <xdr:to>
      <xdr:col>3</xdr:col>
      <xdr:colOff>171450</xdr:colOff>
      <xdr:row>2945</xdr:row>
      <xdr:rowOff>733425</xdr:rowOff>
    </xdr:to>
    <xdr:pic>
      <xdr:nvPicPr>
        <xdr:cNvPr id="659" name="img" descr="https://i.ytimg.com/vi/bL_QRa7uoXY/hqdefault.jpg?sqp=-oaymwEXCPYBEIoBSFryq4qpAwkIARUAAIhCGAE=&amp;rs=AOn4CLBRff8lWKJcW7i6K6-36JFn-WubCA">
          <a:hlinkClick xmlns:r="http://schemas.openxmlformats.org/officeDocument/2006/relationships" r:id="rId1176"/>
          <a:extLst>
            <a:ext uri="{FF2B5EF4-FFF2-40B4-BE49-F238E27FC236}">
              <a16:creationId xmlns:a16="http://schemas.microsoft.com/office/drawing/2014/main" id="{305512CA-21DA-4435-87E0-9B95065A56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6354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2948</xdr:row>
      <xdr:rowOff>0</xdr:rowOff>
    </xdr:from>
    <xdr:to>
      <xdr:col>3</xdr:col>
      <xdr:colOff>171450</xdr:colOff>
      <xdr:row>2950</xdr:row>
      <xdr:rowOff>733425</xdr:rowOff>
    </xdr:to>
    <xdr:pic>
      <xdr:nvPicPr>
        <xdr:cNvPr id="660" name="img" descr="https://i.ytimg.com/vi/SwMyba_ajXk/hqdefault.jpg?sqp=-oaymwEXCPYBEIoBSFryq4qpAwkIARUAAIhCGAE=&amp;rs=AOn4CLCeCeV6XK4RE-VXwxJPGoYmuKO4Hw">
          <a:hlinkClick xmlns:r="http://schemas.openxmlformats.org/officeDocument/2006/relationships" r:id="rId1178"/>
          <a:extLst>
            <a:ext uri="{FF2B5EF4-FFF2-40B4-BE49-F238E27FC236}">
              <a16:creationId xmlns:a16="http://schemas.microsoft.com/office/drawing/2014/main" id="{9DEB203B-12A0-46FF-9811-341BF3F80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98879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2953</xdr:row>
      <xdr:rowOff>0</xdr:rowOff>
    </xdr:from>
    <xdr:to>
      <xdr:col>3</xdr:col>
      <xdr:colOff>171450</xdr:colOff>
      <xdr:row>2955</xdr:row>
      <xdr:rowOff>733425</xdr:rowOff>
    </xdr:to>
    <xdr:pic>
      <xdr:nvPicPr>
        <xdr:cNvPr id="661" name="img" descr="https://i.ytimg.com/vi/bJggjXvB52c/hqdefault.jpg?sqp=-oaymwEXCPYBEIoBSFryq4qpAwkIARUAAIhCGAE=&amp;rs=AOn4CLADMuF1CHnimKfrhJ1-K-cgmp9AgQ">
          <a:hlinkClick xmlns:r="http://schemas.openxmlformats.org/officeDocument/2006/relationships" r:id="rId1180"/>
          <a:extLst>
            <a:ext uri="{FF2B5EF4-FFF2-40B4-BE49-F238E27FC236}">
              <a16:creationId xmlns:a16="http://schemas.microsoft.com/office/drawing/2014/main" id="{E0BE290E-F19A-4EEA-AA6A-6A243475C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1593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2958</xdr:row>
      <xdr:rowOff>0</xdr:rowOff>
    </xdr:from>
    <xdr:to>
      <xdr:col>3</xdr:col>
      <xdr:colOff>171450</xdr:colOff>
      <xdr:row>2960</xdr:row>
      <xdr:rowOff>733425</xdr:rowOff>
    </xdr:to>
    <xdr:pic>
      <xdr:nvPicPr>
        <xdr:cNvPr id="662" name="img" descr="https://i.ytimg.com/vi/2F0JbjinerY/hqdefault.jpg?sqp=-oaymwEXCPYBEIoBSFryq4qpAwkIARUAAIhCGAE=&amp;rs=AOn4CLBu3OokaC0zIlMVTZmxj9w4KDExDA">
          <a:hlinkClick xmlns:r="http://schemas.openxmlformats.org/officeDocument/2006/relationships" r:id="rId1182"/>
          <a:extLst>
            <a:ext uri="{FF2B5EF4-FFF2-40B4-BE49-F238E27FC236}">
              <a16:creationId xmlns:a16="http://schemas.microsoft.com/office/drawing/2014/main" id="{575F0FDA-CD19-4806-A204-07FDDEE28E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5641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2963</xdr:row>
      <xdr:rowOff>0</xdr:rowOff>
    </xdr:from>
    <xdr:to>
      <xdr:col>3</xdr:col>
      <xdr:colOff>171450</xdr:colOff>
      <xdr:row>2965</xdr:row>
      <xdr:rowOff>733425</xdr:rowOff>
    </xdr:to>
    <xdr:pic>
      <xdr:nvPicPr>
        <xdr:cNvPr id="663" name="img" descr="https://i.ytimg.com/vi/4Ezr_12XqkY/hqdefault.jpg?sqp=-oaymwEXCPYBEIoBSFryq4qpAwkIARUAAIhCGAE=&amp;rs=AOn4CLBopCzPqfuPp9SZVXv_FaF6xhHZ8g">
          <a:hlinkClick xmlns:r="http://schemas.openxmlformats.org/officeDocument/2006/relationships" r:id="rId1184"/>
          <a:extLst>
            <a:ext uri="{FF2B5EF4-FFF2-40B4-BE49-F238E27FC236}">
              <a16:creationId xmlns:a16="http://schemas.microsoft.com/office/drawing/2014/main" id="{59698202-F15E-4D02-9C28-44936F84A3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0740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2968</xdr:row>
      <xdr:rowOff>0</xdr:rowOff>
    </xdr:from>
    <xdr:to>
      <xdr:col>3</xdr:col>
      <xdr:colOff>171450</xdr:colOff>
      <xdr:row>2970</xdr:row>
      <xdr:rowOff>733425</xdr:rowOff>
    </xdr:to>
    <xdr:pic>
      <xdr:nvPicPr>
        <xdr:cNvPr id="664" name="img" descr="https://i.ytimg.com/vi/O3Ov0w9s6rc/hqdefault.jpg?sqp=-oaymwEXCPYBEIoBSFryq4qpAwkIARUAAIhCGAE=&amp;rs=AOn4CLD8u050yLcfiWmULZNjGoiE58Bgag">
          <a:hlinkClick xmlns:r="http://schemas.openxmlformats.org/officeDocument/2006/relationships" r:id="rId1186"/>
          <a:extLst>
            <a:ext uri="{FF2B5EF4-FFF2-40B4-BE49-F238E27FC236}">
              <a16:creationId xmlns:a16="http://schemas.microsoft.com/office/drawing/2014/main" id="{10482EE0-AE57-474A-98A4-0EF37EF72F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0118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2973</xdr:row>
      <xdr:rowOff>0</xdr:rowOff>
    </xdr:from>
    <xdr:to>
      <xdr:col>3</xdr:col>
      <xdr:colOff>171450</xdr:colOff>
      <xdr:row>2975</xdr:row>
      <xdr:rowOff>733425</xdr:rowOff>
    </xdr:to>
    <xdr:pic>
      <xdr:nvPicPr>
        <xdr:cNvPr id="665" name="img" descr="https://i.ytimg.com/vi/no_4kFroldQ/hqdefault.jpg?sqp=-oaymwEXCPYBEIoBSFryq4qpAwkIARUAAIhCGAE=&amp;rs=AOn4CLANM8CopXPPSbAyCa30ZIUR9sBvKw">
          <a:hlinkClick xmlns:r="http://schemas.openxmlformats.org/officeDocument/2006/relationships" r:id="rId1188"/>
          <a:extLst>
            <a:ext uri="{FF2B5EF4-FFF2-40B4-BE49-F238E27FC236}">
              <a16:creationId xmlns:a16="http://schemas.microsoft.com/office/drawing/2014/main" id="{12FFB7DD-38D2-4CB4-8A3D-968FC1883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1880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2978</xdr:row>
      <xdr:rowOff>0</xdr:rowOff>
    </xdr:from>
    <xdr:to>
      <xdr:col>3</xdr:col>
      <xdr:colOff>171450</xdr:colOff>
      <xdr:row>2980</xdr:row>
      <xdr:rowOff>733425</xdr:rowOff>
    </xdr:to>
    <xdr:pic>
      <xdr:nvPicPr>
        <xdr:cNvPr id="666" name="img" descr="https://i.ytimg.com/vi/ZW9R53MQ8lw/hqdefault.jpg?sqp=-oaymwEXCPYBEIoBSFryq4qpAwkIARUAAIhCGAE=&amp;rs=AOn4CLBlJIruQQI4Tfk1JvUuF8oClFNK9Q">
          <a:hlinkClick xmlns:r="http://schemas.openxmlformats.org/officeDocument/2006/relationships" r:id="rId1190"/>
          <a:extLst>
            <a:ext uri="{FF2B5EF4-FFF2-40B4-BE49-F238E27FC236}">
              <a16:creationId xmlns:a16="http://schemas.microsoft.com/office/drawing/2014/main" id="{8FB272EA-8E99-42A1-BF19-4C919B5A2A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383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2983</xdr:row>
      <xdr:rowOff>0</xdr:rowOff>
    </xdr:from>
    <xdr:to>
      <xdr:col>3</xdr:col>
      <xdr:colOff>171450</xdr:colOff>
      <xdr:row>2985</xdr:row>
      <xdr:rowOff>733425</xdr:rowOff>
    </xdr:to>
    <xdr:pic>
      <xdr:nvPicPr>
        <xdr:cNvPr id="667" name="img" descr="https://i.ytimg.com/vi/4OBLAW7oQYo/hqdefault.jpg?sqp=-oaymwEXCPYBEIoBSFryq4qpAwkIARUAAIhCGAE=&amp;rs=AOn4CLBI-A0-K95tu0EzTJvHtpxegZD9Hw">
          <a:hlinkClick xmlns:r="http://schemas.openxmlformats.org/officeDocument/2006/relationships" r:id="rId1192"/>
          <a:extLst>
            <a:ext uri="{FF2B5EF4-FFF2-40B4-BE49-F238E27FC236}">
              <a16:creationId xmlns:a16="http://schemas.microsoft.com/office/drawing/2014/main" id="{4D2A3B64-AFCC-46B7-AAED-DFFCE013F9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16547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2988</xdr:row>
      <xdr:rowOff>0</xdr:rowOff>
    </xdr:from>
    <xdr:to>
      <xdr:col>3</xdr:col>
      <xdr:colOff>171450</xdr:colOff>
      <xdr:row>2990</xdr:row>
      <xdr:rowOff>733425</xdr:rowOff>
    </xdr:to>
    <xdr:pic>
      <xdr:nvPicPr>
        <xdr:cNvPr id="668" name="img" descr="https://i.ytimg.com/vi/FZ5o-T-2im4/hqdefault.jpg?sqp=-oaymwEXCPYBEIoBSFryq4qpAwkIARUAAIhCGAE=&amp;rs=AOn4CLCLIMJEHBeSdIH4s0zpVLMDtz9tIA">
          <a:hlinkClick xmlns:r="http://schemas.openxmlformats.org/officeDocument/2006/relationships" r:id="rId1194"/>
          <a:extLst>
            <a:ext uri="{FF2B5EF4-FFF2-40B4-BE49-F238E27FC236}">
              <a16:creationId xmlns:a16="http://schemas.microsoft.com/office/drawing/2014/main" id="{DCFE69DA-B272-4634-B65F-653F8BD1A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21167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2993</xdr:row>
      <xdr:rowOff>0</xdr:rowOff>
    </xdr:from>
    <xdr:to>
      <xdr:col>3</xdr:col>
      <xdr:colOff>171450</xdr:colOff>
      <xdr:row>2995</xdr:row>
      <xdr:rowOff>733425</xdr:rowOff>
    </xdr:to>
    <xdr:pic>
      <xdr:nvPicPr>
        <xdr:cNvPr id="669" name="img" descr="https://i.ytimg.com/vi/jAUJBmr4BTg/hqdefault.jpg?sqp=-oaymwEXCPYBEIoBSFryq4qpAwkIARUAAIhCGAE=&amp;rs=AOn4CLB7czrH0WsciRdpNmddZaHqBeQDGw">
          <a:hlinkClick xmlns:r="http://schemas.openxmlformats.org/officeDocument/2006/relationships" r:id="rId1196"/>
          <a:extLst>
            <a:ext uri="{FF2B5EF4-FFF2-40B4-BE49-F238E27FC236}">
              <a16:creationId xmlns:a16="http://schemas.microsoft.com/office/drawing/2014/main" id="{81853851-9DEA-49BE-ADFD-803402F499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24072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2998</xdr:row>
      <xdr:rowOff>0</xdr:rowOff>
    </xdr:from>
    <xdr:to>
      <xdr:col>3</xdr:col>
      <xdr:colOff>171450</xdr:colOff>
      <xdr:row>3000</xdr:row>
      <xdr:rowOff>733425</xdr:rowOff>
    </xdr:to>
    <xdr:pic>
      <xdr:nvPicPr>
        <xdr:cNvPr id="670" name="img" descr="https://i.ytimg.com/vi/7EM3jeSvdBI/hqdefault.jpg?sqp=-oaymwEXCPYBEIoBSFryq4qpAwkIARUAAIhCGAE=&amp;rs=AOn4CLCeLJz5ey9ERZPPaxEwFuS7WGsq-A">
          <a:hlinkClick xmlns:r="http://schemas.openxmlformats.org/officeDocument/2006/relationships" r:id="rId1198"/>
          <a:extLst>
            <a:ext uri="{FF2B5EF4-FFF2-40B4-BE49-F238E27FC236}">
              <a16:creationId xmlns:a16="http://schemas.microsoft.com/office/drawing/2014/main" id="{83D3A54B-F4BE-4A14-8B21-0826FA9832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2678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3003</xdr:row>
      <xdr:rowOff>0</xdr:rowOff>
    </xdr:from>
    <xdr:to>
      <xdr:col>3</xdr:col>
      <xdr:colOff>171450</xdr:colOff>
      <xdr:row>3005</xdr:row>
      <xdr:rowOff>733425</xdr:rowOff>
    </xdr:to>
    <xdr:pic>
      <xdr:nvPicPr>
        <xdr:cNvPr id="671" name="img" descr="https://i.ytimg.com/vi/OuDbTMy9Q9E/hqdefault.jpg?sqp=-oaymwEXCPYBEIoBSFryq4qpAwkIARUAAIhCGAE=&amp;rs=AOn4CLDBKssct_vH75cRPaofI9sm0wzMJw">
          <a:hlinkClick xmlns:r="http://schemas.openxmlformats.org/officeDocument/2006/relationships" r:id="rId1200"/>
          <a:extLst>
            <a:ext uri="{FF2B5EF4-FFF2-40B4-BE49-F238E27FC236}">
              <a16:creationId xmlns:a16="http://schemas.microsoft.com/office/drawing/2014/main" id="{278ACADE-BCA0-47CA-A4E7-EB4E79FEFA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2873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3008</xdr:row>
      <xdr:rowOff>0</xdr:rowOff>
    </xdr:from>
    <xdr:to>
      <xdr:col>3</xdr:col>
      <xdr:colOff>171450</xdr:colOff>
      <xdr:row>3010</xdr:row>
      <xdr:rowOff>733425</xdr:rowOff>
    </xdr:to>
    <xdr:pic>
      <xdr:nvPicPr>
        <xdr:cNvPr id="672" name="img" descr="https://i.ytimg.com/vi/0MNViPAhZPE/hqdefault.jpg?sqp=-oaymwEXCPYBEIoBSFryq4qpAwkIARUAAIhCGAE=&amp;rs=AOn4CLBi1Wvd0op5TfNe5qUS9P8N5goVhg">
          <a:hlinkClick xmlns:r="http://schemas.openxmlformats.org/officeDocument/2006/relationships" r:id="rId1202"/>
          <a:extLst>
            <a:ext uri="{FF2B5EF4-FFF2-40B4-BE49-F238E27FC236}">
              <a16:creationId xmlns:a16="http://schemas.microsoft.com/office/drawing/2014/main" id="{144E67FA-EE33-4714-A0A9-504A4FF6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31835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3013</xdr:row>
      <xdr:rowOff>0</xdr:rowOff>
    </xdr:from>
    <xdr:to>
      <xdr:col>3</xdr:col>
      <xdr:colOff>171450</xdr:colOff>
      <xdr:row>3015</xdr:row>
      <xdr:rowOff>733425</xdr:rowOff>
    </xdr:to>
    <xdr:pic>
      <xdr:nvPicPr>
        <xdr:cNvPr id="673" name="img" descr="https://i.ytimg.com/vi/Cy5jH2Mdl0Q/hqdefault.jpg?sqp=-oaymwEXCPYBEIoBSFryq4qpAwkIARUAAIhCGAE=&amp;rs=AOn4CLDwl7yFOeQxyGJQPUZKPigWk3XJsQ">
          <a:hlinkClick xmlns:r="http://schemas.openxmlformats.org/officeDocument/2006/relationships" r:id="rId1204"/>
          <a:extLst>
            <a:ext uri="{FF2B5EF4-FFF2-40B4-BE49-F238E27FC236}">
              <a16:creationId xmlns:a16="http://schemas.microsoft.com/office/drawing/2014/main" id="{D2748F13-02CD-4BBD-B525-1DB7998EF6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34931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3018</xdr:row>
      <xdr:rowOff>0</xdr:rowOff>
    </xdr:from>
    <xdr:to>
      <xdr:col>3</xdr:col>
      <xdr:colOff>171450</xdr:colOff>
      <xdr:row>3020</xdr:row>
      <xdr:rowOff>733425</xdr:rowOff>
    </xdr:to>
    <xdr:pic>
      <xdr:nvPicPr>
        <xdr:cNvPr id="674" name="img" descr="https://i.ytimg.com/vi/fTkdd9Grm4Q/hqdefault.jpg?sqp=-oaymwEXCPYBEIoBSFryq4qpAwkIARUAAIhCGAE=&amp;rs=AOn4CLDxfi8qR6Qn9FOAH2kVvG7k3hwQLA">
          <a:hlinkClick xmlns:r="http://schemas.openxmlformats.org/officeDocument/2006/relationships" r:id="rId1206"/>
          <a:extLst>
            <a:ext uri="{FF2B5EF4-FFF2-40B4-BE49-F238E27FC236}">
              <a16:creationId xmlns:a16="http://schemas.microsoft.com/office/drawing/2014/main" id="{80B52D9F-E108-43D6-B026-C1F4DA7C3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37836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3023</xdr:row>
      <xdr:rowOff>0</xdr:rowOff>
    </xdr:from>
    <xdr:to>
      <xdr:col>3</xdr:col>
      <xdr:colOff>171450</xdr:colOff>
      <xdr:row>3025</xdr:row>
      <xdr:rowOff>733425</xdr:rowOff>
    </xdr:to>
    <xdr:pic>
      <xdr:nvPicPr>
        <xdr:cNvPr id="675" name="img" descr="https://i.ytimg.com/vi/zO8QzMWZbN4/hqdefault.jpg?sqp=-oaymwEXCPYBEIoBSFryq4qpAwkIARUAAIhCGAE=&amp;rs=AOn4CLCwpWIeXl6qp3wW1rf0VGHfSNCcgw">
          <a:hlinkClick xmlns:r="http://schemas.openxmlformats.org/officeDocument/2006/relationships" r:id="rId1208"/>
          <a:extLst>
            <a:ext uri="{FF2B5EF4-FFF2-40B4-BE49-F238E27FC236}">
              <a16:creationId xmlns:a16="http://schemas.microsoft.com/office/drawing/2014/main" id="{0122A8BC-56E3-4F14-B193-107202BB0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40931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3028</xdr:row>
      <xdr:rowOff>0</xdr:rowOff>
    </xdr:from>
    <xdr:to>
      <xdr:col>3</xdr:col>
      <xdr:colOff>171450</xdr:colOff>
      <xdr:row>3030</xdr:row>
      <xdr:rowOff>733425</xdr:rowOff>
    </xdr:to>
    <xdr:pic>
      <xdr:nvPicPr>
        <xdr:cNvPr id="676" name="img" descr="https://i.ytimg.com/vi/LAaBLhGJ0jg/hqdefault.jpg?sqp=-oaymwEXCPYBEIoBSFryq4qpAwkIARUAAIhCGAE=&amp;rs=AOn4CLDvJV0XNoRUwClIioJVkb5v4ijfVQ">
          <a:hlinkClick xmlns:r="http://schemas.openxmlformats.org/officeDocument/2006/relationships" r:id="rId1210"/>
          <a:extLst>
            <a:ext uri="{FF2B5EF4-FFF2-40B4-BE49-F238E27FC236}">
              <a16:creationId xmlns:a16="http://schemas.microsoft.com/office/drawing/2014/main" id="{B5D8E2A4-4189-4710-B283-6CE8509C2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42694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3033</xdr:row>
      <xdr:rowOff>0</xdr:rowOff>
    </xdr:from>
    <xdr:to>
      <xdr:col>3</xdr:col>
      <xdr:colOff>171450</xdr:colOff>
      <xdr:row>3035</xdr:row>
      <xdr:rowOff>733425</xdr:rowOff>
    </xdr:to>
    <xdr:pic>
      <xdr:nvPicPr>
        <xdr:cNvPr id="677" name="img" descr="https://i.ytimg.com/vi/Ay-IdvZCkew/hqdefault.jpg?sqp=-oaymwEXCPYBEIoBSFryq4qpAwkIARUAAIhCGAE=&amp;rs=AOn4CLAz_Tzc0QjqaFroEqz1NHKspHY3XA">
          <a:hlinkClick xmlns:r="http://schemas.openxmlformats.org/officeDocument/2006/relationships" r:id="rId1212"/>
          <a:extLst>
            <a:ext uri="{FF2B5EF4-FFF2-40B4-BE49-F238E27FC236}">
              <a16:creationId xmlns:a16="http://schemas.microsoft.com/office/drawing/2014/main" id="{1150500F-5EE6-4F9A-8960-2A77D6556D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45408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3037</xdr:row>
      <xdr:rowOff>0</xdr:rowOff>
    </xdr:from>
    <xdr:to>
      <xdr:col>3</xdr:col>
      <xdr:colOff>171450</xdr:colOff>
      <xdr:row>3039</xdr:row>
      <xdr:rowOff>733425</xdr:rowOff>
    </xdr:to>
    <xdr:pic>
      <xdr:nvPicPr>
        <xdr:cNvPr id="678" name="img" descr="https://i.ytimg.com/vi/LZQXuOP8lXQ/hqdefault.jpg?sqp=-oaymwEXCPYBEIoBSFryq4qpAwkIARUAAIhCGAE=&amp;rs=AOn4CLAhE4ZICe74NGflzMpI6pEExQST0A">
          <a:hlinkClick xmlns:r="http://schemas.openxmlformats.org/officeDocument/2006/relationships" r:id="rId1214"/>
          <a:extLst>
            <a:ext uri="{FF2B5EF4-FFF2-40B4-BE49-F238E27FC236}">
              <a16:creationId xmlns:a16="http://schemas.microsoft.com/office/drawing/2014/main" id="{377E5B49-2825-45B5-ABB6-999D13E883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46980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3042</xdr:row>
      <xdr:rowOff>0</xdr:rowOff>
    </xdr:from>
    <xdr:to>
      <xdr:col>3</xdr:col>
      <xdr:colOff>171450</xdr:colOff>
      <xdr:row>3044</xdr:row>
      <xdr:rowOff>733425</xdr:rowOff>
    </xdr:to>
    <xdr:pic>
      <xdr:nvPicPr>
        <xdr:cNvPr id="679" name="img" descr="https://i.ytimg.com/vi/jVQGU2MjrJc/hqdefault.jpg?sqp=-oaymwEXCPYBEIoBSFryq4qpAwkIARUAAIhCGAE=&amp;rs=AOn4CLC3NOMs2Xt4JuJtYRsZo9nxq8lLJw">
          <a:hlinkClick xmlns:r="http://schemas.openxmlformats.org/officeDocument/2006/relationships" r:id="rId1216"/>
          <a:extLst>
            <a:ext uri="{FF2B5EF4-FFF2-40B4-BE49-F238E27FC236}">
              <a16:creationId xmlns:a16="http://schemas.microsoft.com/office/drawing/2014/main" id="{79D563B4-DF79-4E57-8904-391C0FF11B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49504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3047</xdr:row>
      <xdr:rowOff>0</xdr:rowOff>
    </xdr:from>
    <xdr:to>
      <xdr:col>3</xdr:col>
      <xdr:colOff>171450</xdr:colOff>
      <xdr:row>3049</xdr:row>
      <xdr:rowOff>733425</xdr:rowOff>
    </xdr:to>
    <xdr:pic>
      <xdr:nvPicPr>
        <xdr:cNvPr id="680" name="img" descr="https://i.ytimg.com/vi/hX8fFLMKxnE/hqdefault.jpg?sqp=-oaymwEXCPYBEIoBSFryq4qpAwkIARUAAIhCGAE=&amp;rs=AOn4CLCdzzq9X68FjvM_2kjXcsyBulKTTg">
          <a:hlinkClick xmlns:r="http://schemas.openxmlformats.org/officeDocument/2006/relationships" r:id="rId1218"/>
          <a:extLst>
            <a:ext uri="{FF2B5EF4-FFF2-40B4-BE49-F238E27FC236}">
              <a16:creationId xmlns:a16="http://schemas.microsoft.com/office/drawing/2014/main" id="{FA0FD632-B026-47D4-8596-1BB1084E0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52219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3052</xdr:row>
      <xdr:rowOff>0</xdr:rowOff>
    </xdr:from>
    <xdr:to>
      <xdr:col>3</xdr:col>
      <xdr:colOff>171450</xdr:colOff>
      <xdr:row>3054</xdr:row>
      <xdr:rowOff>733425</xdr:rowOff>
    </xdr:to>
    <xdr:pic>
      <xdr:nvPicPr>
        <xdr:cNvPr id="681" name="img" descr="https://i.ytimg.com/vi/Hk10JWCX4JY/hqdefault.jpg?sqp=-oaymwEXCPYBEIoBSFryq4qpAwkIARUAAIhCGAE=&amp;rs=AOn4CLBXQJCl-EwkTnIrFhqtUdwep1N_PA">
          <a:hlinkClick xmlns:r="http://schemas.openxmlformats.org/officeDocument/2006/relationships" r:id="rId1220"/>
          <a:extLst>
            <a:ext uri="{FF2B5EF4-FFF2-40B4-BE49-F238E27FC236}">
              <a16:creationId xmlns:a16="http://schemas.microsoft.com/office/drawing/2014/main" id="{CCA9525C-5359-4A8E-A857-E01A26C7A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54790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3057</xdr:row>
      <xdr:rowOff>0</xdr:rowOff>
    </xdr:from>
    <xdr:to>
      <xdr:col>3</xdr:col>
      <xdr:colOff>171450</xdr:colOff>
      <xdr:row>3059</xdr:row>
      <xdr:rowOff>733425</xdr:rowOff>
    </xdr:to>
    <xdr:pic>
      <xdr:nvPicPr>
        <xdr:cNvPr id="682" name="img" descr="https://i.ytimg.com/vi/mtETTbjKdWw/hqdefault.jpg?sqp=-oaymwEXCPYBEIoBSFryq4qpAwkIARUAAIhCGAE=&amp;rs=AOn4CLCagvE7GAvaTCFL7koH1tCOxCOLwg">
          <a:hlinkClick xmlns:r="http://schemas.openxmlformats.org/officeDocument/2006/relationships" r:id="rId1222"/>
          <a:extLst>
            <a:ext uri="{FF2B5EF4-FFF2-40B4-BE49-F238E27FC236}">
              <a16:creationId xmlns:a16="http://schemas.microsoft.com/office/drawing/2014/main" id="{B5AA7D75-EDC8-40B2-96F5-353C7B5D06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58838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3062</xdr:row>
      <xdr:rowOff>0</xdr:rowOff>
    </xdr:from>
    <xdr:to>
      <xdr:col>3</xdr:col>
      <xdr:colOff>171450</xdr:colOff>
      <xdr:row>3064</xdr:row>
      <xdr:rowOff>733425</xdr:rowOff>
    </xdr:to>
    <xdr:pic>
      <xdr:nvPicPr>
        <xdr:cNvPr id="683" name="img" descr="https://i.ytimg.com/vi/oMoNZZoCJIY/hqdefault.jpg?sqp=-oaymwEXCPYBEIoBSFryq4qpAwkIARUAAIhCGAE=&amp;rs=AOn4CLA93XlcCMbXdcW4EylRAXRvRDwEog">
          <a:hlinkClick xmlns:r="http://schemas.openxmlformats.org/officeDocument/2006/relationships" r:id="rId1224"/>
          <a:extLst>
            <a:ext uri="{FF2B5EF4-FFF2-40B4-BE49-F238E27FC236}">
              <a16:creationId xmlns:a16="http://schemas.microsoft.com/office/drawing/2014/main" id="{4B63ABF1-6FC4-4006-A755-5681A1713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61934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3066</xdr:row>
      <xdr:rowOff>0</xdr:rowOff>
    </xdr:from>
    <xdr:to>
      <xdr:col>3</xdr:col>
      <xdr:colOff>171450</xdr:colOff>
      <xdr:row>3068</xdr:row>
      <xdr:rowOff>733425</xdr:rowOff>
    </xdr:to>
    <xdr:pic>
      <xdr:nvPicPr>
        <xdr:cNvPr id="684" name="img" descr="https://i.ytimg.com/vi/7cEgL5X-e1E/hqdefault.jpg?sqp=-oaymwEXCPYBEIoBSFryq4qpAwkIARUAAIhCGAE=&amp;rs=AOn4CLAZ_X2loX9tv12TfQugcNSt7MH6Qg">
          <a:hlinkClick xmlns:r="http://schemas.openxmlformats.org/officeDocument/2006/relationships" r:id="rId1226"/>
          <a:extLst>
            <a:ext uri="{FF2B5EF4-FFF2-40B4-BE49-F238E27FC236}">
              <a16:creationId xmlns:a16="http://schemas.microsoft.com/office/drawing/2014/main" id="{73FDD158-ABCC-4C20-BD81-AE2C9CB09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65411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3071</xdr:row>
      <xdr:rowOff>0</xdr:rowOff>
    </xdr:from>
    <xdr:to>
      <xdr:col>3</xdr:col>
      <xdr:colOff>171450</xdr:colOff>
      <xdr:row>3073</xdr:row>
      <xdr:rowOff>733425</xdr:rowOff>
    </xdr:to>
    <xdr:pic>
      <xdr:nvPicPr>
        <xdr:cNvPr id="685" name="img" descr="https://i.ytimg.com/vi/f2bvuGMx8nI/hqdefault.jpg?sqp=-oaymwEXCPYBEIoBSFryq4qpAwkIARUAAIhCGAE=&amp;rs=AOn4CLDX_9aAj_-EhQoYmxcmJSMoOClPhA">
          <a:hlinkClick xmlns:r="http://schemas.openxmlformats.org/officeDocument/2006/relationships" r:id="rId1228"/>
          <a:extLst>
            <a:ext uri="{FF2B5EF4-FFF2-40B4-BE49-F238E27FC236}">
              <a16:creationId xmlns:a16="http://schemas.microsoft.com/office/drawing/2014/main" id="{4EBA77BF-2628-4A2E-82DF-A1FC80AC6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68887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3076</xdr:row>
      <xdr:rowOff>0</xdr:rowOff>
    </xdr:from>
    <xdr:to>
      <xdr:col>3</xdr:col>
      <xdr:colOff>171450</xdr:colOff>
      <xdr:row>3078</xdr:row>
      <xdr:rowOff>733425</xdr:rowOff>
    </xdr:to>
    <xdr:pic>
      <xdr:nvPicPr>
        <xdr:cNvPr id="686" name="img" descr="https://i.ytimg.com/vi/knaV_tvkEY4/hqdefault.jpg?sqp=-oaymwEXCPYBEIoBSFryq4qpAwkIARUAAIhCGAE=&amp;rs=AOn4CLAm1qbuxKZVHfE42sMjRcXoaU76ZQ">
          <a:hlinkClick xmlns:r="http://schemas.openxmlformats.org/officeDocument/2006/relationships" r:id="rId1230"/>
          <a:extLst>
            <a:ext uri="{FF2B5EF4-FFF2-40B4-BE49-F238E27FC236}">
              <a16:creationId xmlns:a16="http://schemas.microsoft.com/office/drawing/2014/main" id="{E4FCCC2A-FC6E-471A-8720-83B8A94A9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73126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3081</xdr:row>
      <xdr:rowOff>0</xdr:rowOff>
    </xdr:from>
    <xdr:to>
      <xdr:col>3</xdr:col>
      <xdr:colOff>171450</xdr:colOff>
      <xdr:row>3083</xdr:row>
      <xdr:rowOff>733425</xdr:rowOff>
    </xdr:to>
    <xdr:pic>
      <xdr:nvPicPr>
        <xdr:cNvPr id="687" name="img" descr="https://i.ytimg.com/vi/8ZsKgAUBaAg/hqdefault.jpg?sqp=-oaymwEXCPYBEIoBSFryq4qpAwkIARUAAIhCGAE=&amp;rs=AOn4CLDiChvnzPDPLtmXYnjuTNoybuN3nA">
          <a:hlinkClick xmlns:r="http://schemas.openxmlformats.org/officeDocument/2006/relationships" r:id="rId1232"/>
          <a:extLst>
            <a:ext uri="{FF2B5EF4-FFF2-40B4-BE49-F238E27FC236}">
              <a16:creationId xmlns:a16="http://schemas.microsoft.com/office/drawing/2014/main" id="{27E6F08D-D909-4CE1-9CAC-54DDAA510A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76031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3086</xdr:row>
      <xdr:rowOff>0</xdr:rowOff>
    </xdr:from>
    <xdr:to>
      <xdr:col>3</xdr:col>
      <xdr:colOff>171450</xdr:colOff>
      <xdr:row>3088</xdr:row>
      <xdr:rowOff>733425</xdr:rowOff>
    </xdr:to>
    <xdr:pic>
      <xdr:nvPicPr>
        <xdr:cNvPr id="688" name="img" descr="https://i.ytimg.com/vi/dkI4HBLMF4g/hqdefault.jpg?sqp=-oaymwEXCPYBEIoBSFryq4qpAwkIARUAAIhCGAE=&amp;rs=AOn4CLCh3oEDmjHDsLskgCjwpjMDn2J_MQ">
          <a:hlinkClick xmlns:r="http://schemas.openxmlformats.org/officeDocument/2006/relationships" r:id="rId1234"/>
          <a:extLst>
            <a:ext uri="{FF2B5EF4-FFF2-40B4-BE49-F238E27FC236}">
              <a16:creationId xmlns:a16="http://schemas.microsoft.com/office/drawing/2014/main" id="{E963E4CA-7430-4FF9-AF2C-6D4D1D969D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007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3091</xdr:row>
      <xdr:rowOff>0</xdr:rowOff>
    </xdr:from>
    <xdr:to>
      <xdr:col>3</xdr:col>
      <xdr:colOff>171450</xdr:colOff>
      <xdr:row>3093</xdr:row>
      <xdr:rowOff>733425</xdr:rowOff>
    </xdr:to>
    <xdr:pic>
      <xdr:nvPicPr>
        <xdr:cNvPr id="689" name="img" descr="https://i.ytimg.com/vi/VHEg5_o8HF4/hqdefault.jpg?sqp=-oaymwEXCPYBEIoBSFryq4qpAwkIARUAAIhCGAE=&amp;rs=AOn4CLCtgpzKlPsvpNlFSujUzExw31Ujng">
          <a:hlinkClick xmlns:r="http://schemas.openxmlformats.org/officeDocument/2006/relationships" r:id="rId1236"/>
          <a:extLst>
            <a:ext uri="{FF2B5EF4-FFF2-40B4-BE49-F238E27FC236}">
              <a16:creationId xmlns:a16="http://schemas.microsoft.com/office/drawing/2014/main" id="{A65FB6E3-6CBB-4A26-BC74-0E067C24C5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4318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3096</xdr:row>
      <xdr:rowOff>0</xdr:rowOff>
    </xdr:from>
    <xdr:to>
      <xdr:col>3</xdr:col>
      <xdr:colOff>171450</xdr:colOff>
      <xdr:row>3098</xdr:row>
      <xdr:rowOff>733425</xdr:rowOff>
    </xdr:to>
    <xdr:pic>
      <xdr:nvPicPr>
        <xdr:cNvPr id="690" name="img" descr="https://i.ytimg.com/vi/xTIKoD9E3ug/hqdefault.jpg?sqp=-oaymwEXCPYBEIoBSFryq4qpAwkIARUAAIhCGAE=&amp;rs=AOn4CLCM9sa65LM0t79DbfZAr0jHBBkilg">
          <a:hlinkClick xmlns:r="http://schemas.openxmlformats.org/officeDocument/2006/relationships" r:id="rId1238"/>
          <a:extLst>
            <a:ext uri="{FF2B5EF4-FFF2-40B4-BE49-F238E27FC236}">
              <a16:creationId xmlns:a16="http://schemas.microsoft.com/office/drawing/2014/main" id="{04A14894-8A65-4A3F-834E-A75624F78A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7794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3101</xdr:row>
      <xdr:rowOff>0</xdr:rowOff>
    </xdr:from>
    <xdr:to>
      <xdr:col>3</xdr:col>
      <xdr:colOff>171450</xdr:colOff>
      <xdr:row>3103</xdr:row>
      <xdr:rowOff>733425</xdr:rowOff>
    </xdr:to>
    <xdr:pic>
      <xdr:nvPicPr>
        <xdr:cNvPr id="691" name="img" descr="https://i.ytimg.com/vi/asPuoGO-8Aw/hqdefault.jpg?sqp=-oaymwEXCPYBEIoBSFryq4qpAwkIARUAAIhCGAE=&amp;rs=AOn4CLAXTfyggRlSnGKIY0cQwCTY8Fiqvg">
          <a:hlinkClick xmlns:r="http://schemas.openxmlformats.org/officeDocument/2006/relationships" r:id="rId1240"/>
          <a:extLst>
            <a:ext uri="{FF2B5EF4-FFF2-40B4-BE49-F238E27FC236}">
              <a16:creationId xmlns:a16="http://schemas.microsoft.com/office/drawing/2014/main" id="{B737FF16-9034-42CB-82B7-295492E5E7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89938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3106</xdr:row>
      <xdr:rowOff>0</xdr:rowOff>
    </xdr:from>
    <xdr:to>
      <xdr:col>3</xdr:col>
      <xdr:colOff>171450</xdr:colOff>
      <xdr:row>3108</xdr:row>
      <xdr:rowOff>733425</xdr:rowOff>
    </xdr:to>
    <xdr:pic>
      <xdr:nvPicPr>
        <xdr:cNvPr id="692" name="img" descr="https://i.ytimg.com/vi/AO9HRTZBNng/hqdefault.jpg?sqp=-oaymwEXCPYBEIoBSFryq4qpAwkIARUAAIhCGAE=&amp;rs=AOn4CLCT9IvFd1twl9PdOn1L4qJ-uCLhHQ">
          <a:hlinkClick xmlns:r="http://schemas.openxmlformats.org/officeDocument/2006/relationships" r:id="rId1242"/>
          <a:extLst>
            <a:ext uri="{FF2B5EF4-FFF2-40B4-BE49-F238E27FC236}">
              <a16:creationId xmlns:a16="http://schemas.microsoft.com/office/drawing/2014/main" id="{3BCDAC9F-3425-4808-9956-B00E68DAD0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94367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3111</xdr:row>
      <xdr:rowOff>0</xdr:rowOff>
    </xdr:from>
    <xdr:to>
      <xdr:col>3</xdr:col>
      <xdr:colOff>171450</xdr:colOff>
      <xdr:row>3113</xdr:row>
      <xdr:rowOff>733425</xdr:rowOff>
    </xdr:to>
    <xdr:pic>
      <xdr:nvPicPr>
        <xdr:cNvPr id="693" name="img" descr="https://i.ytimg.com/vi/P13kVHP4W0A/hqdefault.jpg?sqp=-oaymwEXCPYBEIoBSFryq4qpAwkIARUAAIhCGAE=&amp;rs=AOn4CLCypRjmu-P8_Api6w1gI2GhfyS0-Q">
          <a:hlinkClick xmlns:r="http://schemas.openxmlformats.org/officeDocument/2006/relationships" r:id="rId1244"/>
          <a:extLst>
            <a:ext uri="{FF2B5EF4-FFF2-40B4-BE49-F238E27FC236}">
              <a16:creationId xmlns:a16="http://schemas.microsoft.com/office/drawing/2014/main" id="{B1C1C9AE-2FA4-4417-8493-CF8407E89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9860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3116</xdr:row>
      <xdr:rowOff>0</xdr:rowOff>
    </xdr:from>
    <xdr:to>
      <xdr:col>3</xdr:col>
      <xdr:colOff>171450</xdr:colOff>
      <xdr:row>3118</xdr:row>
      <xdr:rowOff>733425</xdr:rowOff>
    </xdr:to>
    <xdr:pic>
      <xdr:nvPicPr>
        <xdr:cNvPr id="694" name="img" descr="https://i.ytimg.com/vi/Vae88T30OF4/hqdefault.jpg?sqp=-oaymwEXCPYBEIoBSFryq4qpAwkIARUAAIhCGAE=&amp;rs=AOn4CLByER_E549agg5J7afXmTU3GCWgmg">
          <a:hlinkClick xmlns:r="http://schemas.openxmlformats.org/officeDocument/2006/relationships" r:id="rId1246"/>
          <a:extLst>
            <a:ext uri="{FF2B5EF4-FFF2-40B4-BE49-F238E27FC236}">
              <a16:creationId xmlns:a16="http://schemas.microsoft.com/office/drawing/2014/main" id="{52E7369A-03CD-40CA-85B2-7A46B67333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0265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3121</xdr:row>
      <xdr:rowOff>0</xdr:rowOff>
    </xdr:from>
    <xdr:to>
      <xdr:col>3</xdr:col>
      <xdr:colOff>171450</xdr:colOff>
      <xdr:row>3123</xdr:row>
      <xdr:rowOff>733425</xdr:rowOff>
    </xdr:to>
    <xdr:pic>
      <xdr:nvPicPr>
        <xdr:cNvPr id="695" name="img" descr="https://i.ytimg.com/vi/zd27TSl2NiA/hqdefault.jpg?sqp=-oaymwEXCPYBEIoBSFryq4qpAwkIARUAAIhCGAE=&amp;rs=AOn4CLDQumjbGXwcTjm4pmLcGbCwgeer7A">
          <a:hlinkClick xmlns:r="http://schemas.openxmlformats.org/officeDocument/2006/relationships" r:id="rId1248"/>
          <a:extLst>
            <a:ext uri="{FF2B5EF4-FFF2-40B4-BE49-F238E27FC236}">
              <a16:creationId xmlns:a16="http://schemas.microsoft.com/office/drawing/2014/main" id="{85279409-3FA1-45C5-86B2-2F34241A4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04987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3125</xdr:row>
      <xdr:rowOff>0</xdr:rowOff>
    </xdr:from>
    <xdr:to>
      <xdr:col>3</xdr:col>
      <xdr:colOff>171450</xdr:colOff>
      <xdr:row>3127</xdr:row>
      <xdr:rowOff>733425</xdr:rowOff>
    </xdr:to>
    <xdr:pic>
      <xdr:nvPicPr>
        <xdr:cNvPr id="696" name="img" descr="https://i.ytimg.com/vi/yUn2rGkhUwk/hqdefault.jpg?sqp=-oaymwEXCPYBEIoBSFryq4qpAwkIARUAAIhCGAE=&amp;rs=AOn4CLDPxSAwcH6OTX_tV7qBwnT8Gil_wg">
          <a:hlinkClick xmlns:r="http://schemas.openxmlformats.org/officeDocument/2006/relationships" r:id="rId1250"/>
          <a:extLst>
            <a:ext uri="{FF2B5EF4-FFF2-40B4-BE49-F238E27FC236}">
              <a16:creationId xmlns:a16="http://schemas.microsoft.com/office/drawing/2014/main" id="{D9C9F73C-A4E1-48DE-A5FB-13BD5560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0846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3130</xdr:row>
      <xdr:rowOff>0</xdr:rowOff>
    </xdr:from>
    <xdr:to>
      <xdr:col>3</xdr:col>
      <xdr:colOff>171450</xdr:colOff>
      <xdr:row>3132</xdr:row>
      <xdr:rowOff>733425</xdr:rowOff>
    </xdr:to>
    <xdr:pic>
      <xdr:nvPicPr>
        <xdr:cNvPr id="697" name="img" descr="https://i.ytimg.com/vi/snr4J1YCOwU/hqdefault.jpg?sqp=-oaymwEXCPYBEIoBSFryq4qpAwkIARUAAIhCGAE=&amp;rs=AOn4CLB36x98maBp3JC81ktgNW2JWAO_5g">
          <a:hlinkClick xmlns:r="http://schemas.openxmlformats.org/officeDocument/2006/relationships" r:id="rId1252"/>
          <a:extLst>
            <a:ext uri="{FF2B5EF4-FFF2-40B4-BE49-F238E27FC236}">
              <a16:creationId xmlns:a16="http://schemas.microsoft.com/office/drawing/2014/main" id="{0A940947-BD0E-4B60-B41A-6805A1719B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11940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3135</xdr:row>
      <xdr:rowOff>0</xdr:rowOff>
    </xdr:from>
    <xdr:to>
      <xdr:col>3</xdr:col>
      <xdr:colOff>171450</xdr:colOff>
      <xdr:row>3137</xdr:row>
      <xdr:rowOff>733425</xdr:rowOff>
    </xdr:to>
    <xdr:pic>
      <xdr:nvPicPr>
        <xdr:cNvPr id="698" name="img" descr="https://i.ytimg.com/vi/VEw8-DJllVw/hqdefault.jpg?sqp=-oaymwEXCPYBEIoBSFryq4qpAwkIARUAAIhCGAE=&amp;rs=AOn4CLAUBLA7c7I3hExFbkGwtisGn7Vr-Q">
          <a:hlinkClick xmlns:r="http://schemas.openxmlformats.org/officeDocument/2006/relationships" r:id="rId1254"/>
          <a:extLst>
            <a:ext uri="{FF2B5EF4-FFF2-40B4-BE49-F238E27FC236}">
              <a16:creationId xmlns:a16="http://schemas.microsoft.com/office/drawing/2014/main" id="{E835444F-9B97-4201-BB29-55417A562E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1579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3140</xdr:row>
      <xdr:rowOff>0</xdr:rowOff>
    </xdr:from>
    <xdr:to>
      <xdr:col>3</xdr:col>
      <xdr:colOff>171450</xdr:colOff>
      <xdr:row>3142</xdr:row>
      <xdr:rowOff>733425</xdr:rowOff>
    </xdr:to>
    <xdr:pic>
      <xdr:nvPicPr>
        <xdr:cNvPr id="699" name="img" descr="https://i.ytimg.com/vi/CvbXYB21p4o/hqdefault.jpg?sqp=-oaymwEXCPYBEIoBSFryq4qpAwkIARUAAIhCGAE=&amp;rs=AOn4CLBzQo7v1Az1sLARBUITKrQ2LPpf2g">
          <a:hlinkClick xmlns:r="http://schemas.openxmlformats.org/officeDocument/2006/relationships" r:id="rId1256"/>
          <a:extLst>
            <a:ext uri="{FF2B5EF4-FFF2-40B4-BE49-F238E27FC236}">
              <a16:creationId xmlns:a16="http://schemas.microsoft.com/office/drawing/2014/main" id="{68592376-6081-44B3-8B86-104324112D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19084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3144</xdr:row>
      <xdr:rowOff>0</xdr:rowOff>
    </xdr:from>
    <xdr:to>
      <xdr:col>3</xdr:col>
      <xdr:colOff>171450</xdr:colOff>
      <xdr:row>3146</xdr:row>
      <xdr:rowOff>733425</xdr:rowOff>
    </xdr:to>
    <xdr:pic>
      <xdr:nvPicPr>
        <xdr:cNvPr id="700" name="img" descr="https://i.ytimg.com/vi/XfY2Q7Ien_k/hqdefault.jpg?sqp=-oaymwEXCPYBEIoBSFryq4qpAwkIARUAAIhCGAE=&amp;rs=AOn4CLAwCtWyauYk8ynxJXzbpjnf2cXQpg">
          <a:hlinkClick xmlns:r="http://schemas.openxmlformats.org/officeDocument/2006/relationships" r:id="rId1258"/>
          <a:extLst>
            <a:ext uri="{FF2B5EF4-FFF2-40B4-BE49-F238E27FC236}">
              <a16:creationId xmlns:a16="http://schemas.microsoft.com/office/drawing/2014/main" id="{2F241131-44D6-4045-9E71-F4B17EEF3F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179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3149</xdr:row>
      <xdr:rowOff>0</xdr:rowOff>
    </xdr:from>
    <xdr:to>
      <xdr:col>3</xdr:col>
      <xdr:colOff>171450</xdr:colOff>
      <xdr:row>3151</xdr:row>
      <xdr:rowOff>733425</xdr:rowOff>
    </xdr:to>
    <xdr:pic>
      <xdr:nvPicPr>
        <xdr:cNvPr id="701" name="img" descr="https://i.ytimg.com/vi/s82lFRyD-yE/hqdefault.jpg?sqp=-oaymwEXCPYBEIoBSFryq4qpAwkIARUAAIhCGAE=&amp;rs=AOn4CLCqIy9pxR8NOSuSPOOLvFXCZmQt3g">
          <a:hlinkClick xmlns:r="http://schemas.openxmlformats.org/officeDocument/2006/relationships" r:id="rId1260"/>
          <a:extLst>
            <a:ext uri="{FF2B5EF4-FFF2-40B4-BE49-F238E27FC236}">
              <a16:creationId xmlns:a16="http://schemas.microsoft.com/office/drawing/2014/main" id="{D368B89E-E1FF-420B-A76A-F7F174C71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508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3154</xdr:row>
      <xdr:rowOff>0</xdr:rowOff>
    </xdr:from>
    <xdr:to>
      <xdr:col>3</xdr:col>
      <xdr:colOff>171450</xdr:colOff>
      <xdr:row>3156</xdr:row>
      <xdr:rowOff>733425</xdr:rowOff>
    </xdr:to>
    <xdr:pic>
      <xdr:nvPicPr>
        <xdr:cNvPr id="702" name="img" descr="https://i.ytimg.com/vi/J5y23zeh0Ew/hqdefault.jpg?sqp=-oaymwEXCPYBEIoBSFryq4qpAwkIARUAAIhCGAE=&amp;rs=AOn4CLDfV3SCGKFsqAjmwVTOWhEcvJvqDg">
          <a:hlinkClick xmlns:r="http://schemas.openxmlformats.org/officeDocument/2006/relationships" r:id="rId1262"/>
          <a:extLst>
            <a:ext uri="{FF2B5EF4-FFF2-40B4-BE49-F238E27FC236}">
              <a16:creationId xmlns:a16="http://schemas.microsoft.com/office/drawing/2014/main" id="{FE3EEB89-945B-4C43-B612-5703C2E9B6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932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3159</xdr:row>
      <xdr:rowOff>0</xdr:rowOff>
    </xdr:from>
    <xdr:to>
      <xdr:col>3</xdr:col>
      <xdr:colOff>171450</xdr:colOff>
      <xdr:row>3161</xdr:row>
      <xdr:rowOff>733425</xdr:rowOff>
    </xdr:to>
    <xdr:pic>
      <xdr:nvPicPr>
        <xdr:cNvPr id="703" name="img" descr="https://i.ytimg.com/vi/l6IGgCBBgJk/hqdefault.jpg?sqp=-oaymwEXCPYBEIoBSFryq4qpAwkIARUAAIhCGAE=&amp;rs=AOn4CLBV1xuftdtIIE40kEv4qy8noWRXvQ">
          <a:hlinkClick xmlns:r="http://schemas.openxmlformats.org/officeDocument/2006/relationships" r:id="rId1264"/>
          <a:extLst>
            <a:ext uri="{FF2B5EF4-FFF2-40B4-BE49-F238E27FC236}">
              <a16:creationId xmlns:a16="http://schemas.microsoft.com/office/drawing/2014/main" id="{3B7D3DF9-5DD9-4E35-A2E1-9AA6089310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32800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3164</xdr:row>
      <xdr:rowOff>0</xdr:rowOff>
    </xdr:from>
    <xdr:to>
      <xdr:col>3</xdr:col>
      <xdr:colOff>171450</xdr:colOff>
      <xdr:row>3166</xdr:row>
      <xdr:rowOff>1619250</xdr:rowOff>
    </xdr:to>
    <xdr:sp macro="" textlink="">
      <xdr:nvSpPr>
        <xdr:cNvPr id="1727" name="img">
          <a:hlinkClick xmlns:r="http://schemas.openxmlformats.org/officeDocument/2006/relationships" r:id="rId1266"/>
          <a:extLst>
            <a:ext uri="{FF2B5EF4-FFF2-40B4-BE49-F238E27FC236}">
              <a16:creationId xmlns:a16="http://schemas.microsoft.com/office/drawing/2014/main" id="{864346A2-A0AF-465F-8641-92D81C4648F8}"/>
            </a:ext>
          </a:extLst>
        </xdr:cNvPr>
        <xdr:cNvSpPr>
          <a:spLocks noChangeAspect="1" noChangeArrowheads="1"/>
        </xdr:cNvSpPr>
      </xdr:nvSpPr>
      <xdr:spPr bwMode="auto">
        <a:xfrm>
          <a:off x="0" y="1836658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3169</xdr:row>
      <xdr:rowOff>0</xdr:rowOff>
    </xdr:from>
    <xdr:to>
      <xdr:col>3</xdr:col>
      <xdr:colOff>171450</xdr:colOff>
      <xdr:row>3172</xdr:row>
      <xdr:rowOff>95250</xdr:rowOff>
    </xdr:to>
    <xdr:sp macro="" textlink="">
      <xdr:nvSpPr>
        <xdr:cNvPr id="1728" name="img">
          <a:hlinkClick xmlns:r="http://schemas.openxmlformats.org/officeDocument/2006/relationships" r:id="rId1267"/>
          <a:extLst>
            <a:ext uri="{FF2B5EF4-FFF2-40B4-BE49-F238E27FC236}">
              <a16:creationId xmlns:a16="http://schemas.microsoft.com/office/drawing/2014/main" id="{1694B9C4-A89E-43A1-9400-1ECD6E2B5BDF}"/>
            </a:ext>
          </a:extLst>
        </xdr:cNvPr>
        <xdr:cNvSpPr>
          <a:spLocks noChangeAspect="1" noChangeArrowheads="1"/>
        </xdr:cNvSpPr>
      </xdr:nvSpPr>
      <xdr:spPr bwMode="auto">
        <a:xfrm>
          <a:off x="0" y="1839753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3174</xdr:row>
      <xdr:rowOff>0</xdr:rowOff>
    </xdr:from>
    <xdr:to>
      <xdr:col>3</xdr:col>
      <xdr:colOff>171450</xdr:colOff>
      <xdr:row>3176</xdr:row>
      <xdr:rowOff>1619250</xdr:rowOff>
    </xdr:to>
    <xdr:sp macro="" textlink="">
      <xdr:nvSpPr>
        <xdr:cNvPr id="1729" name="img">
          <a:hlinkClick xmlns:r="http://schemas.openxmlformats.org/officeDocument/2006/relationships" r:id="rId1268"/>
          <a:extLst>
            <a:ext uri="{FF2B5EF4-FFF2-40B4-BE49-F238E27FC236}">
              <a16:creationId xmlns:a16="http://schemas.microsoft.com/office/drawing/2014/main" id="{86940A39-36E1-42A3-AB1E-403E5BB268B7}"/>
            </a:ext>
          </a:extLst>
        </xdr:cNvPr>
        <xdr:cNvSpPr>
          <a:spLocks noChangeAspect="1" noChangeArrowheads="1"/>
        </xdr:cNvSpPr>
      </xdr:nvSpPr>
      <xdr:spPr bwMode="auto">
        <a:xfrm>
          <a:off x="0" y="1842277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3179</xdr:row>
      <xdr:rowOff>0</xdr:rowOff>
    </xdr:from>
    <xdr:to>
      <xdr:col>3</xdr:col>
      <xdr:colOff>171450</xdr:colOff>
      <xdr:row>3183</xdr:row>
      <xdr:rowOff>47625</xdr:rowOff>
    </xdr:to>
    <xdr:sp macro="" textlink="">
      <xdr:nvSpPr>
        <xdr:cNvPr id="1730" name="img">
          <a:hlinkClick xmlns:r="http://schemas.openxmlformats.org/officeDocument/2006/relationships" r:id="rId1269"/>
          <a:extLst>
            <a:ext uri="{FF2B5EF4-FFF2-40B4-BE49-F238E27FC236}">
              <a16:creationId xmlns:a16="http://schemas.microsoft.com/office/drawing/2014/main" id="{B067FF1E-81C2-44B4-9308-8728DCBC42C8}"/>
            </a:ext>
          </a:extLst>
        </xdr:cNvPr>
        <xdr:cNvSpPr>
          <a:spLocks noChangeAspect="1" noChangeArrowheads="1"/>
        </xdr:cNvSpPr>
      </xdr:nvSpPr>
      <xdr:spPr bwMode="auto">
        <a:xfrm>
          <a:off x="0" y="1845754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3184</xdr:row>
      <xdr:rowOff>0</xdr:rowOff>
    </xdr:from>
    <xdr:to>
      <xdr:col>3</xdr:col>
      <xdr:colOff>171450</xdr:colOff>
      <xdr:row>3186</xdr:row>
      <xdr:rowOff>1619250</xdr:rowOff>
    </xdr:to>
    <xdr:sp macro="" textlink="">
      <xdr:nvSpPr>
        <xdr:cNvPr id="1731" name="img">
          <a:hlinkClick xmlns:r="http://schemas.openxmlformats.org/officeDocument/2006/relationships" r:id="rId1270"/>
          <a:extLst>
            <a:ext uri="{FF2B5EF4-FFF2-40B4-BE49-F238E27FC236}">
              <a16:creationId xmlns:a16="http://schemas.microsoft.com/office/drawing/2014/main" id="{CCA83949-F3A7-4FE3-A35F-C99889F427F2}"/>
            </a:ext>
          </a:extLst>
        </xdr:cNvPr>
        <xdr:cNvSpPr>
          <a:spLocks noChangeAspect="1" noChangeArrowheads="1"/>
        </xdr:cNvSpPr>
      </xdr:nvSpPr>
      <xdr:spPr bwMode="auto">
        <a:xfrm>
          <a:off x="0" y="1847897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3189</xdr:row>
      <xdr:rowOff>0</xdr:rowOff>
    </xdr:from>
    <xdr:to>
      <xdr:col>3</xdr:col>
      <xdr:colOff>171450</xdr:colOff>
      <xdr:row>3192</xdr:row>
      <xdr:rowOff>285750</xdr:rowOff>
    </xdr:to>
    <xdr:sp macro="" textlink="">
      <xdr:nvSpPr>
        <xdr:cNvPr id="1732" name="img">
          <a:hlinkClick xmlns:r="http://schemas.openxmlformats.org/officeDocument/2006/relationships" r:id="rId1271"/>
          <a:extLst>
            <a:ext uri="{FF2B5EF4-FFF2-40B4-BE49-F238E27FC236}">
              <a16:creationId xmlns:a16="http://schemas.microsoft.com/office/drawing/2014/main" id="{EDAC608C-F699-4183-AD45-13ECE006E7B2}"/>
            </a:ext>
          </a:extLst>
        </xdr:cNvPr>
        <xdr:cNvSpPr>
          <a:spLocks noChangeAspect="1" noChangeArrowheads="1"/>
        </xdr:cNvSpPr>
      </xdr:nvSpPr>
      <xdr:spPr bwMode="auto">
        <a:xfrm>
          <a:off x="0" y="1850802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3194</xdr:row>
      <xdr:rowOff>0</xdr:rowOff>
    </xdr:from>
    <xdr:to>
      <xdr:col>3</xdr:col>
      <xdr:colOff>171450</xdr:colOff>
      <xdr:row>3196</xdr:row>
      <xdr:rowOff>1619250</xdr:rowOff>
    </xdr:to>
    <xdr:sp macro="" textlink="">
      <xdr:nvSpPr>
        <xdr:cNvPr id="1733" name="img">
          <a:hlinkClick xmlns:r="http://schemas.openxmlformats.org/officeDocument/2006/relationships" r:id="rId1272"/>
          <a:extLst>
            <a:ext uri="{FF2B5EF4-FFF2-40B4-BE49-F238E27FC236}">
              <a16:creationId xmlns:a16="http://schemas.microsoft.com/office/drawing/2014/main" id="{8C849314-DB46-4ABA-B93E-30C147270B55}"/>
            </a:ext>
          </a:extLst>
        </xdr:cNvPr>
        <xdr:cNvSpPr>
          <a:spLocks noChangeAspect="1" noChangeArrowheads="1"/>
        </xdr:cNvSpPr>
      </xdr:nvSpPr>
      <xdr:spPr bwMode="auto">
        <a:xfrm>
          <a:off x="0" y="1853136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3199</xdr:row>
      <xdr:rowOff>0</xdr:rowOff>
    </xdr:from>
    <xdr:to>
      <xdr:col>3</xdr:col>
      <xdr:colOff>171450</xdr:colOff>
      <xdr:row>3201</xdr:row>
      <xdr:rowOff>1619250</xdr:rowOff>
    </xdr:to>
    <xdr:sp macro="" textlink="">
      <xdr:nvSpPr>
        <xdr:cNvPr id="1734" name="img">
          <a:hlinkClick xmlns:r="http://schemas.openxmlformats.org/officeDocument/2006/relationships" r:id="rId1273"/>
          <a:extLst>
            <a:ext uri="{FF2B5EF4-FFF2-40B4-BE49-F238E27FC236}">
              <a16:creationId xmlns:a16="http://schemas.microsoft.com/office/drawing/2014/main" id="{1B56643F-06EA-4C87-8E29-9B1D34B2C390}"/>
            </a:ext>
          </a:extLst>
        </xdr:cNvPr>
        <xdr:cNvSpPr>
          <a:spLocks noChangeAspect="1" noChangeArrowheads="1"/>
        </xdr:cNvSpPr>
      </xdr:nvSpPr>
      <xdr:spPr bwMode="auto">
        <a:xfrm>
          <a:off x="0" y="1856232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3203</xdr:row>
      <xdr:rowOff>0</xdr:rowOff>
    </xdr:from>
    <xdr:to>
      <xdr:col>3</xdr:col>
      <xdr:colOff>171450</xdr:colOff>
      <xdr:row>3207</xdr:row>
      <xdr:rowOff>47625</xdr:rowOff>
    </xdr:to>
    <xdr:sp macro="" textlink="">
      <xdr:nvSpPr>
        <xdr:cNvPr id="1735" name="img">
          <a:hlinkClick xmlns:r="http://schemas.openxmlformats.org/officeDocument/2006/relationships" r:id="rId1274"/>
          <a:extLst>
            <a:ext uri="{FF2B5EF4-FFF2-40B4-BE49-F238E27FC236}">
              <a16:creationId xmlns:a16="http://schemas.microsoft.com/office/drawing/2014/main" id="{3AC094ED-31A5-4714-A0A0-53512E80733D}"/>
            </a:ext>
          </a:extLst>
        </xdr:cNvPr>
        <xdr:cNvSpPr>
          <a:spLocks noChangeAspect="1" noChangeArrowheads="1"/>
        </xdr:cNvSpPr>
      </xdr:nvSpPr>
      <xdr:spPr bwMode="auto">
        <a:xfrm>
          <a:off x="0" y="1859327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3208</xdr:row>
      <xdr:rowOff>0</xdr:rowOff>
    </xdr:from>
    <xdr:to>
      <xdr:col>3</xdr:col>
      <xdr:colOff>171450</xdr:colOff>
      <xdr:row>3210</xdr:row>
      <xdr:rowOff>1619250</xdr:rowOff>
    </xdr:to>
    <xdr:sp macro="" textlink="">
      <xdr:nvSpPr>
        <xdr:cNvPr id="1736" name="img">
          <a:hlinkClick xmlns:r="http://schemas.openxmlformats.org/officeDocument/2006/relationships" r:id="rId1275"/>
          <a:extLst>
            <a:ext uri="{FF2B5EF4-FFF2-40B4-BE49-F238E27FC236}">
              <a16:creationId xmlns:a16="http://schemas.microsoft.com/office/drawing/2014/main" id="{21BEF31E-2CC3-44A7-AF36-A8B5B0382A71}"/>
            </a:ext>
          </a:extLst>
        </xdr:cNvPr>
        <xdr:cNvSpPr>
          <a:spLocks noChangeAspect="1" noChangeArrowheads="1"/>
        </xdr:cNvSpPr>
      </xdr:nvSpPr>
      <xdr:spPr bwMode="auto">
        <a:xfrm>
          <a:off x="0" y="1861470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3212</xdr:row>
      <xdr:rowOff>0</xdr:rowOff>
    </xdr:from>
    <xdr:to>
      <xdr:col>3</xdr:col>
      <xdr:colOff>171450</xdr:colOff>
      <xdr:row>3214</xdr:row>
      <xdr:rowOff>733425</xdr:rowOff>
    </xdr:to>
    <xdr:pic>
      <xdr:nvPicPr>
        <xdr:cNvPr id="714" name="img" descr="https://i.ytimg.com/vi/cqEujfGWlhs/hqdefault.jpg?sqp=-oaymwEXCPYBEIoBSFryq4qpAwkIARUAAIhCGAE=&amp;rs=AOn4CLAyr_Zvy4tzdfZLtaZWDilyHWI9uQ">
          <a:hlinkClick xmlns:r="http://schemas.openxmlformats.org/officeDocument/2006/relationships" r:id="rId1276"/>
          <a:extLst>
            <a:ext uri="{FF2B5EF4-FFF2-40B4-BE49-F238E27FC236}">
              <a16:creationId xmlns:a16="http://schemas.microsoft.com/office/drawing/2014/main" id="{5600329B-A9A4-4BAC-A484-8957423918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64185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3217</xdr:row>
      <xdr:rowOff>0</xdr:rowOff>
    </xdr:from>
    <xdr:to>
      <xdr:col>3</xdr:col>
      <xdr:colOff>171450</xdr:colOff>
      <xdr:row>3220</xdr:row>
      <xdr:rowOff>161925</xdr:rowOff>
    </xdr:to>
    <xdr:pic>
      <xdr:nvPicPr>
        <xdr:cNvPr id="715" name="img" descr="https://i.ytimg.com/vi/bGObTk05_dQ/hqdefault.jpg?sqp=-oaymwEXCPYBEIoBSFryq4qpAwkIARUAAIhCGAE=&amp;rs=AOn4CLBqQMO8rgK601-Cl6vNIB3xBXuIag">
          <a:hlinkClick xmlns:r="http://schemas.openxmlformats.org/officeDocument/2006/relationships" r:id="rId1278"/>
          <a:extLst>
            <a:ext uri="{FF2B5EF4-FFF2-40B4-BE49-F238E27FC236}">
              <a16:creationId xmlns:a16="http://schemas.microsoft.com/office/drawing/2014/main" id="{023D9E38-559C-45E0-B3E1-8E4C2B5D4D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68043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3222</xdr:row>
      <xdr:rowOff>0</xdr:rowOff>
    </xdr:from>
    <xdr:to>
      <xdr:col>3</xdr:col>
      <xdr:colOff>171450</xdr:colOff>
      <xdr:row>3224</xdr:row>
      <xdr:rowOff>733425</xdr:rowOff>
    </xdr:to>
    <xdr:pic>
      <xdr:nvPicPr>
        <xdr:cNvPr id="716" name="img" descr="https://i.ytimg.com/vi/PiHksypY8ew/hqdefault.jpg?sqp=-oaymwEXCPYBEIoBSFryq4qpAwkIARUAAIhCGAE=&amp;rs=AOn4CLAoMRaC1IOVklzC8lMhsAWSNfesKw">
          <a:hlinkClick xmlns:r="http://schemas.openxmlformats.org/officeDocument/2006/relationships" r:id="rId1280"/>
          <a:extLst>
            <a:ext uri="{FF2B5EF4-FFF2-40B4-BE49-F238E27FC236}">
              <a16:creationId xmlns:a16="http://schemas.microsoft.com/office/drawing/2014/main" id="{36D54748-09B3-4CE0-8CFE-FD5E8B1296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69614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3227</xdr:row>
      <xdr:rowOff>0</xdr:rowOff>
    </xdr:from>
    <xdr:to>
      <xdr:col>3</xdr:col>
      <xdr:colOff>171450</xdr:colOff>
      <xdr:row>3229</xdr:row>
      <xdr:rowOff>733425</xdr:rowOff>
    </xdr:to>
    <xdr:pic>
      <xdr:nvPicPr>
        <xdr:cNvPr id="717" name="img" descr="https://i.ytimg.com/vi/RPqqT1csiPQ/hqdefault.jpg?sqp=-oaymwEXCPYBEIoBSFryq4qpAwkIARUAAIhCGAE=&amp;rs=AOn4CLD1fUDVUfwkLKQX8shPXt8PhU98eQ">
          <a:hlinkClick xmlns:r="http://schemas.openxmlformats.org/officeDocument/2006/relationships" r:id="rId1282"/>
          <a:extLst>
            <a:ext uri="{FF2B5EF4-FFF2-40B4-BE49-F238E27FC236}">
              <a16:creationId xmlns:a16="http://schemas.microsoft.com/office/drawing/2014/main" id="{D2767293-6A41-439D-AF71-A9E11E4929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7251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3231</xdr:row>
      <xdr:rowOff>0</xdr:rowOff>
    </xdr:from>
    <xdr:to>
      <xdr:col>3</xdr:col>
      <xdr:colOff>171450</xdr:colOff>
      <xdr:row>3233</xdr:row>
      <xdr:rowOff>733425</xdr:rowOff>
    </xdr:to>
    <xdr:pic>
      <xdr:nvPicPr>
        <xdr:cNvPr id="718" name="img" descr="https://i.ytimg.com/vi/6yQ0zN-QMGE/hqdefault.jpg?sqp=-oaymwEXCPYBEIoBSFryq4qpAwkIARUAAIhCGAE=&amp;rs=AOn4CLCfD-DiZL5uGygNuXctR2RhNh63Vg">
          <a:hlinkClick xmlns:r="http://schemas.openxmlformats.org/officeDocument/2006/relationships" r:id="rId1284"/>
          <a:extLst>
            <a:ext uri="{FF2B5EF4-FFF2-40B4-BE49-F238E27FC236}">
              <a16:creationId xmlns:a16="http://schemas.microsoft.com/office/drawing/2014/main" id="{3033588B-C0BF-4557-A7A7-3CD859F660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75043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3236</xdr:row>
      <xdr:rowOff>0</xdr:rowOff>
    </xdr:from>
    <xdr:to>
      <xdr:col>3</xdr:col>
      <xdr:colOff>171450</xdr:colOff>
      <xdr:row>3238</xdr:row>
      <xdr:rowOff>733425</xdr:rowOff>
    </xdr:to>
    <xdr:pic>
      <xdr:nvPicPr>
        <xdr:cNvPr id="719" name="img" descr="https://i.ytimg.com/vi/mU6xNwie_mY/hqdefault.jpg?sqp=-oaymwEXCPYBEIoBSFryq4qpAwkIARUAAIhCGAE=&amp;rs=AOn4CLDqqit_670dx4rftUwOrgvf4muUJg">
          <a:hlinkClick xmlns:r="http://schemas.openxmlformats.org/officeDocument/2006/relationships" r:id="rId1286"/>
          <a:extLst>
            <a:ext uri="{FF2B5EF4-FFF2-40B4-BE49-F238E27FC236}">
              <a16:creationId xmlns:a16="http://schemas.microsoft.com/office/drawing/2014/main" id="{B0203921-F762-4549-B59A-01E1345607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78139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3240</xdr:row>
      <xdr:rowOff>0</xdr:rowOff>
    </xdr:from>
    <xdr:to>
      <xdr:col>3</xdr:col>
      <xdr:colOff>171450</xdr:colOff>
      <xdr:row>3242</xdr:row>
      <xdr:rowOff>733425</xdr:rowOff>
    </xdr:to>
    <xdr:pic>
      <xdr:nvPicPr>
        <xdr:cNvPr id="720" name="img" descr="https://i.ytimg.com/vi/Qc4eNVswmDk/hqdefault.jpg?sqp=-oaymwEXCPYBEIoBSFryq4qpAwkIARUAAIhCGAE=&amp;rs=AOn4CLDwDHpSCC4ZPnXSLBSGJP1HJpaM1g">
          <a:hlinkClick xmlns:r="http://schemas.openxmlformats.org/officeDocument/2006/relationships" r:id="rId1288"/>
          <a:extLst>
            <a:ext uri="{FF2B5EF4-FFF2-40B4-BE49-F238E27FC236}">
              <a16:creationId xmlns:a16="http://schemas.microsoft.com/office/drawing/2014/main" id="{8655D764-B4A8-4775-ADE0-6AEE9FC3D0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8009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3244</xdr:row>
      <xdr:rowOff>0</xdr:rowOff>
    </xdr:from>
    <xdr:to>
      <xdr:col>3</xdr:col>
      <xdr:colOff>171450</xdr:colOff>
      <xdr:row>3246</xdr:row>
      <xdr:rowOff>733425</xdr:rowOff>
    </xdr:to>
    <xdr:pic>
      <xdr:nvPicPr>
        <xdr:cNvPr id="721" name="img" descr="https://i.ytimg.com/vi/Kd2EoX7NsT8/hqdefault.jpg?sqp=-oaymwEXCPYBEIoBSFryq4qpAwkIARUAAIhCGAE=&amp;rs=AOn4CLCTb0PbhVjh2KrKm1LKKleoCg3iew">
          <a:hlinkClick xmlns:r="http://schemas.openxmlformats.org/officeDocument/2006/relationships" r:id="rId1290"/>
          <a:extLst>
            <a:ext uri="{FF2B5EF4-FFF2-40B4-BE49-F238E27FC236}">
              <a16:creationId xmlns:a16="http://schemas.microsoft.com/office/drawing/2014/main" id="{6C18B9BA-19BB-4C1E-9CD3-2238801E28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83568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3248</xdr:row>
      <xdr:rowOff>0</xdr:rowOff>
    </xdr:from>
    <xdr:to>
      <xdr:col>3</xdr:col>
      <xdr:colOff>171450</xdr:colOff>
      <xdr:row>3250</xdr:row>
      <xdr:rowOff>733425</xdr:rowOff>
    </xdr:to>
    <xdr:pic>
      <xdr:nvPicPr>
        <xdr:cNvPr id="722" name="img" descr="https://i.ytimg.com/vi/aAk7KaGhsRA/hqdefault.jpg?sqp=-oaymwEXCPYBEIoBSFryq4qpAwkIARUAAIhCGAE=&amp;rs=AOn4CLDYQygLMO0zjSKqfrK_TdIY59yPoQ">
          <a:hlinkClick xmlns:r="http://schemas.openxmlformats.org/officeDocument/2006/relationships" r:id="rId1292"/>
          <a:extLst>
            <a:ext uri="{FF2B5EF4-FFF2-40B4-BE49-F238E27FC236}">
              <a16:creationId xmlns:a16="http://schemas.microsoft.com/office/drawing/2014/main" id="{82DD6CA2-9577-4625-A7C1-20CFFEA8C5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86283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3253</xdr:row>
      <xdr:rowOff>0</xdr:rowOff>
    </xdr:from>
    <xdr:to>
      <xdr:col>3</xdr:col>
      <xdr:colOff>171450</xdr:colOff>
      <xdr:row>3255</xdr:row>
      <xdr:rowOff>733425</xdr:rowOff>
    </xdr:to>
    <xdr:pic>
      <xdr:nvPicPr>
        <xdr:cNvPr id="723" name="img" descr="https://i.ytimg.com/vi/5qiEdmuekL4/hqdefault.jpg?sqp=-oaymwEXCPYBEIoBSFryq4qpAwkIARUAAIhCGAE=&amp;rs=AOn4CLAyoSHn-jK-35LytJhkxaPxDPvDSQ">
          <a:hlinkClick xmlns:r="http://schemas.openxmlformats.org/officeDocument/2006/relationships" r:id="rId1294"/>
          <a:extLst>
            <a:ext uri="{FF2B5EF4-FFF2-40B4-BE49-F238E27FC236}">
              <a16:creationId xmlns:a16="http://schemas.microsoft.com/office/drawing/2014/main" id="{4D357DE0-8448-4DDC-9020-77CD828E24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88998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3258</xdr:row>
      <xdr:rowOff>0</xdr:rowOff>
    </xdr:from>
    <xdr:to>
      <xdr:col>3</xdr:col>
      <xdr:colOff>171450</xdr:colOff>
      <xdr:row>3260</xdr:row>
      <xdr:rowOff>733425</xdr:rowOff>
    </xdr:to>
    <xdr:pic>
      <xdr:nvPicPr>
        <xdr:cNvPr id="724" name="img" descr="https://i.ytimg.com/vi/zEAd2z1knwc/hqdefault.jpg?sqp=-oaymwEXCPYBEIoBSFryq4qpAwkIARUAAIhCGAE=&amp;rs=AOn4CLCIit4b118xSgDqInngq-aDwy8Xqg">
          <a:hlinkClick xmlns:r="http://schemas.openxmlformats.org/officeDocument/2006/relationships" r:id="rId1296"/>
          <a:extLst>
            <a:ext uri="{FF2B5EF4-FFF2-40B4-BE49-F238E27FC236}">
              <a16:creationId xmlns:a16="http://schemas.microsoft.com/office/drawing/2014/main" id="{538CF945-6E98-4AA1-AC60-913E5602A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92093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3263</xdr:row>
      <xdr:rowOff>0</xdr:rowOff>
    </xdr:from>
    <xdr:to>
      <xdr:col>3</xdr:col>
      <xdr:colOff>171450</xdr:colOff>
      <xdr:row>3265</xdr:row>
      <xdr:rowOff>733425</xdr:rowOff>
    </xdr:to>
    <xdr:pic>
      <xdr:nvPicPr>
        <xdr:cNvPr id="725" name="img" descr="https://i.ytimg.com/vi/-2IcOOUqNgI/hqdefault.jpg?sqp=-oaymwEXCPYBEIoBSFryq4qpAwkIARUAAIhCGAE=&amp;rs=AOn4CLAxSOzoVk00RuabsmlKmfB3NxRccQ">
          <a:hlinkClick xmlns:r="http://schemas.openxmlformats.org/officeDocument/2006/relationships" r:id="rId1298"/>
          <a:extLst>
            <a:ext uri="{FF2B5EF4-FFF2-40B4-BE49-F238E27FC236}">
              <a16:creationId xmlns:a16="http://schemas.microsoft.com/office/drawing/2014/main" id="{798827D6-D64B-4383-8D1D-B90BC749D7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95760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3268</xdr:row>
      <xdr:rowOff>0</xdr:rowOff>
    </xdr:from>
    <xdr:to>
      <xdr:col>3</xdr:col>
      <xdr:colOff>171450</xdr:colOff>
      <xdr:row>3270</xdr:row>
      <xdr:rowOff>733425</xdr:rowOff>
    </xdr:to>
    <xdr:pic>
      <xdr:nvPicPr>
        <xdr:cNvPr id="726" name="img" descr="https://i.ytimg.com/vi/njXHQ5ajKLg/hqdefault.jpg?sqp=-oaymwEXCPYBEIoBSFryq4qpAwkIARUAAIhCGAE=&amp;rs=AOn4CLDTQKe-nm7VHIUaR4HemXzkXQQ4fg">
          <a:hlinkClick xmlns:r="http://schemas.openxmlformats.org/officeDocument/2006/relationships" r:id="rId1300"/>
          <a:extLst>
            <a:ext uri="{FF2B5EF4-FFF2-40B4-BE49-F238E27FC236}">
              <a16:creationId xmlns:a16="http://schemas.microsoft.com/office/drawing/2014/main" id="{3E47B66D-03BA-4924-9E47-974F8A2ED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99237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3273</xdr:row>
      <xdr:rowOff>0</xdr:rowOff>
    </xdr:from>
    <xdr:to>
      <xdr:col>3</xdr:col>
      <xdr:colOff>171450</xdr:colOff>
      <xdr:row>3275</xdr:row>
      <xdr:rowOff>733425</xdr:rowOff>
    </xdr:to>
    <xdr:pic>
      <xdr:nvPicPr>
        <xdr:cNvPr id="727" name="img" descr="https://i.ytimg.com/vi/z3x3VFyEcZM/hqdefault.jpg?sqp=-oaymwEXCPYBEIoBSFryq4qpAwkIARUAAIhCGAE=&amp;rs=AOn4CLAd5Rm6f8bngcsLrMBzUHtEdzFx_Q">
          <a:hlinkClick xmlns:r="http://schemas.openxmlformats.org/officeDocument/2006/relationships" r:id="rId1302"/>
          <a:extLst>
            <a:ext uri="{FF2B5EF4-FFF2-40B4-BE49-F238E27FC236}">
              <a16:creationId xmlns:a16="http://schemas.microsoft.com/office/drawing/2014/main" id="{AED99F54-142A-47C2-84E1-0EC7AB2577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2333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3278</xdr:row>
      <xdr:rowOff>0</xdr:rowOff>
    </xdr:from>
    <xdr:to>
      <xdr:col>3</xdr:col>
      <xdr:colOff>171450</xdr:colOff>
      <xdr:row>3280</xdr:row>
      <xdr:rowOff>733425</xdr:rowOff>
    </xdr:to>
    <xdr:pic>
      <xdr:nvPicPr>
        <xdr:cNvPr id="728" name="img" descr="https://i.ytimg.com/vi/GUptC6iwfBw/hqdefault.jpg?sqp=-oaymwEXCPYBEIoBSFryq4qpAwkIARUAAIhCGAE=&amp;rs=AOn4CLBGny3Roleoij5YL6blG2dFE4oDHA">
          <a:hlinkClick xmlns:r="http://schemas.openxmlformats.org/officeDocument/2006/relationships" r:id="rId1304"/>
          <a:extLst>
            <a:ext uri="{FF2B5EF4-FFF2-40B4-BE49-F238E27FC236}">
              <a16:creationId xmlns:a16="http://schemas.microsoft.com/office/drawing/2014/main" id="{09E47161-295C-40EB-9E0E-34A498A679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80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3283</xdr:row>
      <xdr:rowOff>0</xdr:rowOff>
    </xdr:from>
    <xdr:to>
      <xdr:col>3</xdr:col>
      <xdr:colOff>171450</xdr:colOff>
      <xdr:row>3285</xdr:row>
      <xdr:rowOff>733425</xdr:rowOff>
    </xdr:to>
    <xdr:pic>
      <xdr:nvPicPr>
        <xdr:cNvPr id="729" name="img" descr="https://i.ytimg.com/vi/C5KkVXydeHg/hqdefault.jpg?sqp=-oaymwEXCPYBEIoBSFryq4qpAwkIARUAAIhCGAE=&amp;rs=AOn4CLAtAceo1vP6f4p5SDZxpFHAzVdMgg">
          <a:hlinkClick xmlns:r="http://schemas.openxmlformats.org/officeDocument/2006/relationships" r:id="rId1306"/>
          <a:extLst>
            <a:ext uri="{FF2B5EF4-FFF2-40B4-BE49-F238E27FC236}">
              <a16:creationId xmlns:a16="http://schemas.microsoft.com/office/drawing/2014/main" id="{A27E8117-7D09-4548-915C-453CB5F6F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8333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3288</xdr:row>
      <xdr:rowOff>0</xdr:rowOff>
    </xdr:from>
    <xdr:to>
      <xdr:col>3</xdr:col>
      <xdr:colOff>171450</xdr:colOff>
      <xdr:row>3290</xdr:row>
      <xdr:rowOff>733425</xdr:rowOff>
    </xdr:to>
    <xdr:pic>
      <xdr:nvPicPr>
        <xdr:cNvPr id="730" name="img" descr="https://i.ytimg.com/vi/rgDQoGx0czY/hqdefault.jpg?sqp=-oaymwEXCPYBEIoBSFryq4qpAwkIARUAAIhCGAE=&amp;rs=AOn4CLA1VTQup7_eucasMHju9mo3MbSm5A">
          <a:hlinkClick xmlns:r="http://schemas.openxmlformats.org/officeDocument/2006/relationships" r:id="rId1308"/>
          <a:extLst>
            <a:ext uri="{FF2B5EF4-FFF2-40B4-BE49-F238E27FC236}">
              <a16:creationId xmlns:a16="http://schemas.microsoft.com/office/drawing/2014/main" id="{268CBE5A-F16D-4BBC-A703-9CDD5E01C3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10857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3293</xdr:row>
      <xdr:rowOff>0</xdr:rowOff>
    </xdr:from>
    <xdr:to>
      <xdr:col>3</xdr:col>
      <xdr:colOff>171450</xdr:colOff>
      <xdr:row>3295</xdr:row>
      <xdr:rowOff>733425</xdr:rowOff>
    </xdr:to>
    <xdr:pic>
      <xdr:nvPicPr>
        <xdr:cNvPr id="731" name="img" descr="https://i.ytimg.com/vi/k4NUlfqqT9I/hqdefault.jpg?sqp=-oaymwEXCPYBEIoBSFryq4qpAwkIARUAAIhCGAE=&amp;rs=AOn4CLC0bgkti6Ej68e8tuW0aWSPWXfAnA">
          <a:hlinkClick xmlns:r="http://schemas.openxmlformats.org/officeDocument/2006/relationships" r:id="rId1310"/>
          <a:extLst>
            <a:ext uri="{FF2B5EF4-FFF2-40B4-BE49-F238E27FC236}">
              <a16:creationId xmlns:a16="http://schemas.microsoft.com/office/drawing/2014/main" id="{F64D8946-7B72-4FBA-AE01-F2B1A78607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14525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3298</xdr:row>
      <xdr:rowOff>0</xdr:rowOff>
    </xdr:from>
    <xdr:to>
      <xdr:col>3</xdr:col>
      <xdr:colOff>171450</xdr:colOff>
      <xdr:row>3300</xdr:row>
      <xdr:rowOff>733425</xdr:rowOff>
    </xdr:to>
    <xdr:pic>
      <xdr:nvPicPr>
        <xdr:cNvPr id="732" name="img" descr="https://i.ytimg.com/vi/H0_-an5hio8/hqdefault.jpg?sqp=-oaymwEXCPYBEIoBSFryq4qpAwkIARUAAIhCGAE=&amp;rs=AOn4CLAL4akmgj2DXtGvz1BX7751WQlBzA">
          <a:hlinkClick xmlns:r="http://schemas.openxmlformats.org/officeDocument/2006/relationships" r:id="rId1312"/>
          <a:extLst>
            <a:ext uri="{FF2B5EF4-FFF2-40B4-BE49-F238E27FC236}">
              <a16:creationId xmlns:a16="http://schemas.microsoft.com/office/drawing/2014/main" id="{1702D1B6-BD58-49B3-BBB2-F7F3B1A90A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17620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3303</xdr:row>
      <xdr:rowOff>0</xdr:rowOff>
    </xdr:from>
    <xdr:to>
      <xdr:col>3</xdr:col>
      <xdr:colOff>171450</xdr:colOff>
      <xdr:row>3305</xdr:row>
      <xdr:rowOff>733425</xdr:rowOff>
    </xdr:to>
    <xdr:pic>
      <xdr:nvPicPr>
        <xdr:cNvPr id="733" name="img" descr="https://i.ytimg.com/vi/VVHeP9dfc3k/hqdefault.jpg?sqp=-oaymwEXCPYBEIoBSFryq4qpAwkIARUAAIhCGAE=&amp;rs=AOn4CLALNUig75Ta7XSJpmdjrczYkgszjw">
          <a:hlinkClick xmlns:r="http://schemas.openxmlformats.org/officeDocument/2006/relationships" r:id="rId1314"/>
          <a:extLst>
            <a:ext uri="{FF2B5EF4-FFF2-40B4-BE49-F238E27FC236}">
              <a16:creationId xmlns:a16="http://schemas.microsoft.com/office/drawing/2014/main" id="{CF04C1BF-6375-460D-86CA-0F22AE0DC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19954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3308</xdr:row>
      <xdr:rowOff>0</xdr:rowOff>
    </xdr:from>
    <xdr:to>
      <xdr:col>3</xdr:col>
      <xdr:colOff>171450</xdr:colOff>
      <xdr:row>3311</xdr:row>
      <xdr:rowOff>95250</xdr:rowOff>
    </xdr:to>
    <xdr:sp macro="" textlink="">
      <xdr:nvSpPr>
        <xdr:cNvPr id="1757" name="img">
          <a:hlinkClick xmlns:r="http://schemas.openxmlformats.org/officeDocument/2006/relationships" r:id="rId1316"/>
          <a:extLst>
            <a:ext uri="{FF2B5EF4-FFF2-40B4-BE49-F238E27FC236}">
              <a16:creationId xmlns:a16="http://schemas.microsoft.com/office/drawing/2014/main" id="{61E0D5A6-42FF-4EE5-9CC5-C2052EC648B9}"/>
            </a:ext>
          </a:extLst>
        </xdr:cNvPr>
        <xdr:cNvSpPr>
          <a:spLocks noChangeAspect="1" noChangeArrowheads="1"/>
        </xdr:cNvSpPr>
      </xdr:nvSpPr>
      <xdr:spPr bwMode="auto">
        <a:xfrm>
          <a:off x="0" y="1922859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3312</xdr:row>
      <xdr:rowOff>0</xdr:rowOff>
    </xdr:from>
    <xdr:to>
      <xdr:col>3</xdr:col>
      <xdr:colOff>171450</xdr:colOff>
      <xdr:row>3315</xdr:row>
      <xdr:rowOff>95250</xdr:rowOff>
    </xdr:to>
    <xdr:sp macro="" textlink="">
      <xdr:nvSpPr>
        <xdr:cNvPr id="1758" name="img">
          <a:hlinkClick xmlns:r="http://schemas.openxmlformats.org/officeDocument/2006/relationships" r:id="rId1317"/>
          <a:extLst>
            <a:ext uri="{FF2B5EF4-FFF2-40B4-BE49-F238E27FC236}">
              <a16:creationId xmlns:a16="http://schemas.microsoft.com/office/drawing/2014/main" id="{0ECFFC24-62A5-49D6-A098-B9ACBC507A30}"/>
            </a:ext>
          </a:extLst>
        </xdr:cNvPr>
        <xdr:cNvSpPr>
          <a:spLocks noChangeAspect="1" noChangeArrowheads="1"/>
        </xdr:cNvSpPr>
      </xdr:nvSpPr>
      <xdr:spPr bwMode="auto">
        <a:xfrm>
          <a:off x="0" y="1925193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3316</xdr:row>
      <xdr:rowOff>0</xdr:rowOff>
    </xdr:from>
    <xdr:to>
      <xdr:col>3</xdr:col>
      <xdr:colOff>171450</xdr:colOff>
      <xdr:row>3318</xdr:row>
      <xdr:rowOff>1619250</xdr:rowOff>
    </xdr:to>
    <xdr:sp macro="" textlink="">
      <xdr:nvSpPr>
        <xdr:cNvPr id="1759" name="img">
          <a:hlinkClick xmlns:r="http://schemas.openxmlformats.org/officeDocument/2006/relationships" r:id="rId1318"/>
          <a:extLst>
            <a:ext uri="{FF2B5EF4-FFF2-40B4-BE49-F238E27FC236}">
              <a16:creationId xmlns:a16="http://schemas.microsoft.com/office/drawing/2014/main" id="{9EFE48E5-3092-4B5F-891F-6D3496FF028B}"/>
            </a:ext>
          </a:extLst>
        </xdr:cNvPr>
        <xdr:cNvSpPr>
          <a:spLocks noChangeAspect="1" noChangeArrowheads="1"/>
        </xdr:cNvSpPr>
      </xdr:nvSpPr>
      <xdr:spPr bwMode="auto">
        <a:xfrm>
          <a:off x="0" y="1927526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3320</xdr:row>
      <xdr:rowOff>0</xdr:rowOff>
    </xdr:from>
    <xdr:to>
      <xdr:col>3</xdr:col>
      <xdr:colOff>171450</xdr:colOff>
      <xdr:row>3322</xdr:row>
      <xdr:rowOff>1619250</xdr:rowOff>
    </xdr:to>
    <xdr:sp macro="" textlink="">
      <xdr:nvSpPr>
        <xdr:cNvPr id="1760" name="img">
          <a:hlinkClick xmlns:r="http://schemas.openxmlformats.org/officeDocument/2006/relationships" r:id="rId1319"/>
          <a:extLst>
            <a:ext uri="{FF2B5EF4-FFF2-40B4-BE49-F238E27FC236}">
              <a16:creationId xmlns:a16="http://schemas.microsoft.com/office/drawing/2014/main" id="{208FD09B-7E38-4F72-9178-4400EAD194EB}"/>
            </a:ext>
          </a:extLst>
        </xdr:cNvPr>
        <xdr:cNvSpPr>
          <a:spLocks noChangeAspect="1" noChangeArrowheads="1"/>
        </xdr:cNvSpPr>
      </xdr:nvSpPr>
      <xdr:spPr bwMode="auto">
        <a:xfrm>
          <a:off x="0" y="1931765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3325</xdr:row>
      <xdr:rowOff>0</xdr:rowOff>
    </xdr:from>
    <xdr:to>
      <xdr:col>3</xdr:col>
      <xdr:colOff>171450</xdr:colOff>
      <xdr:row>3327</xdr:row>
      <xdr:rowOff>1619250</xdr:rowOff>
    </xdr:to>
    <xdr:sp macro="" textlink="">
      <xdr:nvSpPr>
        <xdr:cNvPr id="1761" name="img">
          <a:hlinkClick xmlns:r="http://schemas.openxmlformats.org/officeDocument/2006/relationships" r:id="rId1320"/>
          <a:extLst>
            <a:ext uri="{FF2B5EF4-FFF2-40B4-BE49-F238E27FC236}">
              <a16:creationId xmlns:a16="http://schemas.microsoft.com/office/drawing/2014/main" id="{513301BE-B832-44BC-9CF0-2CFDE995C282}"/>
            </a:ext>
          </a:extLst>
        </xdr:cNvPr>
        <xdr:cNvSpPr>
          <a:spLocks noChangeAspect="1" noChangeArrowheads="1"/>
        </xdr:cNvSpPr>
      </xdr:nvSpPr>
      <xdr:spPr bwMode="auto">
        <a:xfrm>
          <a:off x="0" y="1935051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3330</xdr:row>
      <xdr:rowOff>0</xdr:rowOff>
    </xdr:from>
    <xdr:to>
      <xdr:col>3</xdr:col>
      <xdr:colOff>171450</xdr:colOff>
      <xdr:row>3332</xdr:row>
      <xdr:rowOff>1619250</xdr:rowOff>
    </xdr:to>
    <xdr:sp macro="" textlink="">
      <xdr:nvSpPr>
        <xdr:cNvPr id="1762" name="img">
          <a:hlinkClick xmlns:r="http://schemas.openxmlformats.org/officeDocument/2006/relationships" r:id="rId1321"/>
          <a:extLst>
            <a:ext uri="{FF2B5EF4-FFF2-40B4-BE49-F238E27FC236}">
              <a16:creationId xmlns:a16="http://schemas.microsoft.com/office/drawing/2014/main" id="{A25C774D-9716-4AE7-86F2-672AC709162E}"/>
            </a:ext>
          </a:extLst>
        </xdr:cNvPr>
        <xdr:cNvSpPr>
          <a:spLocks noChangeAspect="1" noChangeArrowheads="1"/>
        </xdr:cNvSpPr>
      </xdr:nvSpPr>
      <xdr:spPr bwMode="auto">
        <a:xfrm>
          <a:off x="0" y="1939480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3334</xdr:row>
      <xdr:rowOff>0</xdr:rowOff>
    </xdr:from>
    <xdr:to>
      <xdr:col>3</xdr:col>
      <xdr:colOff>171450</xdr:colOff>
      <xdr:row>3336</xdr:row>
      <xdr:rowOff>1619250</xdr:rowOff>
    </xdr:to>
    <xdr:sp macro="" textlink="">
      <xdr:nvSpPr>
        <xdr:cNvPr id="1763" name="img">
          <a:hlinkClick xmlns:r="http://schemas.openxmlformats.org/officeDocument/2006/relationships" r:id="rId1322"/>
          <a:extLst>
            <a:ext uri="{FF2B5EF4-FFF2-40B4-BE49-F238E27FC236}">
              <a16:creationId xmlns:a16="http://schemas.microsoft.com/office/drawing/2014/main" id="{FD83F3CB-E694-43ED-835A-2246F9F4748B}"/>
            </a:ext>
          </a:extLst>
        </xdr:cNvPr>
        <xdr:cNvSpPr>
          <a:spLocks noChangeAspect="1" noChangeArrowheads="1"/>
        </xdr:cNvSpPr>
      </xdr:nvSpPr>
      <xdr:spPr bwMode="auto">
        <a:xfrm>
          <a:off x="0" y="1942766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3339</xdr:row>
      <xdr:rowOff>0</xdr:rowOff>
    </xdr:from>
    <xdr:to>
      <xdr:col>3</xdr:col>
      <xdr:colOff>171450</xdr:colOff>
      <xdr:row>3341</xdr:row>
      <xdr:rowOff>1619250</xdr:rowOff>
    </xdr:to>
    <xdr:sp macro="" textlink="">
      <xdr:nvSpPr>
        <xdr:cNvPr id="1764" name="img">
          <a:hlinkClick xmlns:r="http://schemas.openxmlformats.org/officeDocument/2006/relationships" r:id="rId1323"/>
          <a:extLst>
            <a:ext uri="{FF2B5EF4-FFF2-40B4-BE49-F238E27FC236}">
              <a16:creationId xmlns:a16="http://schemas.microsoft.com/office/drawing/2014/main" id="{6A8B132D-5E46-4748-9B01-B646D685567F}"/>
            </a:ext>
          </a:extLst>
        </xdr:cNvPr>
        <xdr:cNvSpPr>
          <a:spLocks noChangeAspect="1" noChangeArrowheads="1"/>
        </xdr:cNvSpPr>
      </xdr:nvSpPr>
      <xdr:spPr bwMode="auto">
        <a:xfrm>
          <a:off x="0" y="1947576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3344</xdr:row>
      <xdr:rowOff>0</xdr:rowOff>
    </xdr:from>
    <xdr:to>
      <xdr:col>3</xdr:col>
      <xdr:colOff>171450</xdr:colOff>
      <xdr:row>3346</xdr:row>
      <xdr:rowOff>1619250</xdr:rowOff>
    </xdr:to>
    <xdr:sp macro="" textlink="">
      <xdr:nvSpPr>
        <xdr:cNvPr id="1765" name="img">
          <a:hlinkClick xmlns:r="http://schemas.openxmlformats.org/officeDocument/2006/relationships" r:id="rId1324"/>
          <a:extLst>
            <a:ext uri="{FF2B5EF4-FFF2-40B4-BE49-F238E27FC236}">
              <a16:creationId xmlns:a16="http://schemas.microsoft.com/office/drawing/2014/main" id="{4F6C0489-6E70-4F89-8CBF-4756D8394B04}"/>
            </a:ext>
          </a:extLst>
        </xdr:cNvPr>
        <xdr:cNvSpPr>
          <a:spLocks noChangeAspect="1" noChangeArrowheads="1"/>
        </xdr:cNvSpPr>
      </xdr:nvSpPr>
      <xdr:spPr bwMode="auto">
        <a:xfrm>
          <a:off x="0" y="1951624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3349</xdr:row>
      <xdr:rowOff>0</xdr:rowOff>
    </xdr:from>
    <xdr:to>
      <xdr:col>3</xdr:col>
      <xdr:colOff>171450</xdr:colOff>
      <xdr:row>3352</xdr:row>
      <xdr:rowOff>285750</xdr:rowOff>
    </xdr:to>
    <xdr:sp macro="" textlink="">
      <xdr:nvSpPr>
        <xdr:cNvPr id="1766" name="img">
          <a:hlinkClick xmlns:r="http://schemas.openxmlformats.org/officeDocument/2006/relationships" r:id="rId1325"/>
          <a:extLst>
            <a:ext uri="{FF2B5EF4-FFF2-40B4-BE49-F238E27FC236}">
              <a16:creationId xmlns:a16="http://schemas.microsoft.com/office/drawing/2014/main" id="{8766CB3C-36EF-4342-8617-86C8C17D558F}"/>
            </a:ext>
          </a:extLst>
        </xdr:cNvPr>
        <xdr:cNvSpPr>
          <a:spLocks noChangeAspect="1" noChangeArrowheads="1"/>
        </xdr:cNvSpPr>
      </xdr:nvSpPr>
      <xdr:spPr bwMode="auto">
        <a:xfrm>
          <a:off x="0" y="1955292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3354</xdr:row>
      <xdr:rowOff>0</xdr:rowOff>
    </xdr:from>
    <xdr:to>
      <xdr:col>3</xdr:col>
      <xdr:colOff>171450</xdr:colOff>
      <xdr:row>3356</xdr:row>
      <xdr:rowOff>1619250</xdr:rowOff>
    </xdr:to>
    <xdr:sp macro="" textlink="">
      <xdr:nvSpPr>
        <xdr:cNvPr id="1767" name="img">
          <a:hlinkClick xmlns:r="http://schemas.openxmlformats.org/officeDocument/2006/relationships" r:id="rId1326"/>
          <a:extLst>
            <a:ext uri="{FF2B5EF4-FFF2-40B4-BE49-F238E27FC236}">
              <a16:creationId xmlns:a16="http://schemas.microsoft.com/office/drawing/2014/main" id="{0E42C9D5-D3DA-40C0-85C1-45E3E07FE484}"/>
            </a:ext>
          </a:extLst>
        </xdr:cNvPr>
        <xdr:cNvSpPr>
          <a:spLocks noChangeAspect="1" noChangeArrowheads="1"/>
        </xdr:cNvSpPr>
      </xdr:nvSpPr>
      <xdr:spPr bwMode="auto">
        <a:xfrm>
          <a:off x="0" y="1957625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3359</xdr:row>
      <xdr:rowOff>0</xdr:rowOff>
    </xdr:from>
    <xdr:to>
      <xdr:col>3</xdr:col>
      <xdr:colOff>171450</xdr:colOff>
      <xdr:row>3366</xdr:row>
      <xdr:rowOff>47625</xdr:rowOff>
    </xdr:to>
    <xdr:sp macro="" textlink="">
      <xdr:nvSpPr>
        <xdr:cNvPr id="1768" name="img">
          <a:hlinkClick xmlns:r="http://schemas.openxmlformats.org/officeDocument/2006/relationships" r:id="rId1327"/>
          <a:extLst>
            <a:ext uri="{FF2B5EF4-FFF2-40B4-BE49-F238E27FC236}">
              <a16:creationId xmlns:a16="http://schemas.microsoft.com/office/drawing/2014/main" id="{4FFFF25B-1E56-47FD-B24E-5B75BB19A718}"/>
            </a:ext>
          </a:extLst>
        </xdr:cNvPr>
        <xdr:cNvSpPr>
          <a:spLocks noChangeAspect="1" noChangeArrowheads="1"/>
        </xdr:cNvSpPr>
      </xdr:nvSpPr>
      <xdr:spPr bwMode="auto">
        <a:xfrm>
          <a:off x="0" y="1960530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3364</xdr:row>
      <xdr:rowOff>0</xdr:rowOff>
    </xdr:from>
    <xdr:to>
      <xdr:col>3</xdr:col>
      <xdr:colOff>171450</xdr:colOff>
      <xdr:row>3366</xdr:row>
      <xdr:rowOff>733425</xdr:rowOff>
    </xdr:to>
    <xdr:pic>
      <xdr:nvPicPr>
        <xdr:cNvPr id="746" name="img" descr="https://i.ytimg.com/vi/GBsXZ7iHSd8/hqdefault.jpg?sqp=-oaymwEXCPYBEIoBSFryq4qpAwkIARUAAIhCGAE=&amp;rs=AOn4CLCZgfQAMLznz1vIkg4h1F25PYLt1w">
          <a:hlinkClick xmlns:r="http://schemas.openxmlformats.org/officeDocument/2006/relationships" r:id="rId1328"/>
          <a:extLst>
            <a:ext uri="{FF2B5EF4-FFF2-40B4-BE49-F238E27FC236}">
              <a16:creationId xmlns:a16="http://schemas.microsoft.com/office/drawing/2014/main" id="{140FC214-6EB4-45FD-8323-3F6B64422D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2102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3369</xdr:row>
      <xdr:rowOff>0</xdr:rowOff>
    </xdr:from>
    <xdr:to>
      <xdr:col>3</xdr:col>
      <xdr:colOff>171450</xdr:colOff>
      <xdr:row>3371</xdr:row>
      <xdr:rowOff>733425</xdr:rowOff>
    </xdr:to>
    <xdr:pic>
      <xdr:nvPicPr>
        <xdr:cNvPr id="747" name="img" descr="https://i.ytimg.com/vi/knaeEfd1t1c/hqdefault.jpg?sqp=-oaymwEXCPYBEIoBSFryq4qpAwkIARUAAIhCGAE=&amp;rs=AOn4CLCOQHXZKi7XHVIQNJsORRmZwJ8Fsg">
          <a:hlinkClick xmlns:r="http://schemas.openxmlformats.org/officeDocument/2006/relationships" r:id="rId1330"/>
          <a:extLst>
            <a:ext uri="{FF2B5EF4-FFF2-40B4-BE49-F238E27FC236}">
              <a16:creationId xmlns:a16="http://schemas.microsoft.com/office/drawing/2014/main" id="{61C68586-87D0-4629-A0B7-C656652B6E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3864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3374</xdr:row>
      <xdr:rowOff>0</xdr:rowOff>
    </xdr:from>
    <xdr:to>
      <xdr:col>3</xdr:col>
      <xdr:colOff>171450</xdr:colOff>
      <xdr:row>3376</xdr:row>
      <xdr:rowOff>733425</xdr:rowOff>
    </xdr:to>
    <xdr:pic>
      <xdr:nvPicPr>
        <xdr:cNvPr id="748" name="img" descr="https://i.ytimg.com/vi/Q6RjCNF-bg0/hqdefault.jpg?sqp=-oaymwEXCPYBEIoBSFryq4qpAwkIARUAAIhCGAE=&amp;rs=AOn4CLAqqiknvOleWsaz_rXDN_TlMHa1YA">
          <a:hlinkClick xmlns:r="http://schemas.openxmlformats.org/officeDocument/2006/relationships" r:id="rId1332"/>
          <a:extLst>
            <a:ext uri="{FF2B5EF4-FFF2-40B4-BE49-F238E27FC236}">
              <a16:creationId xmlns:a16="http://schemas.microsoft.com/office/drawing/2014/main" id="{C21D7DE5-B50A-446A-99A7-AEBB255EA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66960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3379</xdr:row>
      <xdr:rowOff>0</xdr:rowOff>
    </xdr:from>
    <xdr:to>
      <xdr:col>3</xdr:col>
      <xdr:colOff>171450</xdr:colOff>
      <xdr:row>3381</xdr:row>
      <xdr:rowOff>733425</xdr:rowOff>
    </xdr:to>
    <xdr:pic>
      <xdr:nvPicPr>
        <xdr:cNvPr id="749" name="img" descr="https://i.ytimg.com/vi/jbUHzLNkOiM/hqdefault.jpg?sqp=-oaymwEXCPYBEIoBSFryq4qpAwkIARUAAIhCGAE=&amp;rs=AOn4CLCRQTVBFMuysJMJwASmDfkIPFsJHQ">
          <a:hlinkClick xmlns:r="http://schemas.openxmlformats.org/officeDocument/2006/relationships" r:id="rId1334"/>
          <a:extLst>
            <a:ext uri="{FF2B5EF4-FFF2-40B4-BE49-F238E27FC236}">
              <a16:creationId xmlns:a16="http://schemas.microsoft.com/office/drawing/2014/main" id="{3DB04CAD-30B1-4F00-89FE-33BC43537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7005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3384</xdr:row>
      <xdr:rowOff>0</xdr:rowOff>
    </xdr:from>
    <xdr:to>
      <xdr:col>3</xdr:col>
      <xdr:colOff>171450</xdr:colOff>
      <xdr:row>3386</xdr:row>
      <xdr:rowOff>733425</xdr:rowOff>
    </xdr:to>
    <xdr:pic>
      <xdr:nvPicPr>
        <xdr:cNvPr id="750" name="img" descr="https://i.ytimg.com/vi/YSDhcG1Ww_Y/hqdefault.jpg?sqp=-oaymwEXCPYBEIoBSFryq4qpAwkIARUAAIhCGAE=&amp;rs=AOn4CLCRji6-WuCU3ac3SMuPFWw-xDkGrQ">
          <a:hlinkClick xmlns:r="http://schemas.openxmlformats.org/officeDocument/2006/relationships" r:id="rId1336"/>
          <a:extLst>
            <a:ext uri="{FF2B5EF4-FFF2-40B4-BE49-F238E27FC236}">
              <a16:creationId xmlns:a16="http://schemas.microsoft.com/office/drawing/2014/main" id="{C40D9D1F-850D-4709-AF1B-9FD871495C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72770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3389</xdr:row>
      <xdr:rowOff>0</xdr:rowOff>
    </xdr:from>
    <xdr:to>
      <xdr:col>3</xdr:col>
      <xdr:colOff>171450</xdr:colOff>
      <xdr:row>3391</xdr:row>
      <xdr:rowOff>733425</xdr:rowOff>
    </xdr:to>
    <xdr:pic>
      <xdr:nvPicPr>
        <xdr:cNvPr id="751" name="img" descr="https://i.ytimg.com/vi/w1VH_UHeZko/hqdefault.jpg?sqp=-oaymwEXCPYBEIoBSFryq4qpAwkIARUAAIhCGAE=&amp;rs=AOn4CLDEAluSxHC9x3uRFBR-I3_gczwAAA">
          <a:hlinkClick xmlns:r="http://schemas.openxmlformats.org/officeDocument/2006/relationships" r:id="rId1338"/>
          <a:extLst>
            <a:ext uri="{FF2B5EF4-FFF2-40B4-BE49-F238E27FC236}">
              <a16:creationId xmlns:a16="http://schemas.microsoft.com/office/drawing/2014/main" id="{84A3F8EF-7870-4E5B-ACAD-EE60F07313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75485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3394</xdr:row>
      <xdr:rowOff>0</xdr:rowOff>
    </xdr:from>
    <xdr:to>
      <xdr:col>3</xdr:col>
      <xdr:colOff>171450</xdr:colOff>
      <xdr:row>3396</xdr:row>
      <xdr:rowOff>733425</xdr:rowOff>
    </xdr:to>
    <xdr:pic>
      <xdr:nvPicPr>
        <xdr:cNvPr id="752" name="img" descr="https://i.ytimg.com/vi/70Rm7Fm_EtI/hqdefault.jpg?sqp=-oaymwEXCPYBEIoBSFryq4qpAwkIARUAAIhCGAE=&amp;rs=AOn4CLDIu-fgoYXREChI1Vl9SMf8UmvKtg">
          <a:hlinkClick xmlns:r="http://schemas.openxmlformats.org/officeDocument/2006/relationships" r:id="rId1340"/>
          <a:extLst>
            <a:ext uri="{FF2B5EF4-FFF2-40B4-BE49-F238E27FC236}">
              <a16:creationId xmlns:a16="http://schemas.microsoft.com/office/drawing/2014/main" id="{3DB5D6BC-54A9-4E95-9178-F4325122DA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78199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3399</xdr:row>
      <xdr:rowOff>0</xdr:rowOff>
    </xdr:from>
    <xdr:to>
      <xdr:col>3</xdr:col>
      <xdr:colOff>171450</xdr:colOff>
      <xdr:row>3401</xdr:row>
      <xdr:rowOff>733425</xdr:rowOff>
    </xdr:to>
    <xdr:pic>
      <xdr:nvPicPr>
        <xdr:cNvPr id="753" name="img" descr="https://i.ytimg.com/vi/Q56f_RX-jS4/hqdefault.jpg?sqp=-oaymwEXCPYBEIoBSFryq4qpAwkIARUAAIhCGAE=&amp;rs=AOn4CLD4NprbbF12XiN_pqpf88xriBRTxA">
          <a:hlinkClick xmlns:r="http://schemas.openxmlformats.org/officeDocument/2006/relationships" r:id="rId1342"/>
          <a:extLst>
            <a:ext uri="{FF2B5EF4-FFF2-40B4-BE49-F238E27FC236}">
              <a16:creationId xmlns:a16="http://schemas.microsoft.com/office/drawing/2014/main" id="{46C210EE-05B9-4DBC-8A15-AC5F0956C9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053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3404</xdr:row>
      <xdr:rowOff>0</xdr:rowOff>
    </xdr:from>
    <xdr:to>
      <xdr:col>3</xdr:col>
      <xdr:colOff>171450</xdr:colOff>
      <xdr:row>3406</xdr:row>
      <xdr:rowOff>733425</xdr:rowOff>
    </xdr:to>
    <xdr:pic>
      <xdr:nvPicPr>
        <xdr:cNvPr id="754" name="img" descr="https://i.ytimg.com/vi/mlu9GeNiwuM/hqdefault.jpg?sqp=-oaymwEXCPYBEIoBSFryq4qpAwkIARUAAIhCGAE=&amp;rs=AOn4CLD-JiUdHfj4fv_7z-3v-DgiNv14Gw">
          <a:hlinkClick xmlns:r="http://schemas.openxmlformats.org/officeDocument/2006/relationships" r:id="rId1344"/>
          <a:extLst>
            <a:ext uri="{FF2B5EF4-FFF2-40B4-BE49-F238E27FC236}">
              <a16:creationId xmlns:a16="http://schemas.microsoft.com/office/drawing/2014/main" id="{749E5FC0-2C61-4E25-A0FD-1E8151BB77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3057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3409</xdr:row>
      <xdr:rowOff>0</xdr:rowOff>
    </xdr:from>
    <xdr:to>
      <xdr:col>3</xdr:col>
      <xdr:colOff>171450</xdr:colOff>
      <xdr:row>3411</xdr:row>
      <xdr:rowOff>733425</xdr:rowOff>
    </xdr:to>
    <xdr:pic>
      <xdr:nvPicPr>
        <xdr:cNvPr id="755" name="img" descr="https://i.ytimg.com/vi/3amX-jVo4-U/hqdefault.jpg?sqp=-oaymwEXCPYBEIoBSFryq4qpAwkIARUAAIhCGAE=&amp;rs=AOn4CLBNuFxtLGmOPI5_nYso1JgqKE3_VQ">
          <a:hlinkClick xmlns:r="http://schemas.openxmlformats.org/officeDocument/2006/relationships" r:id="rId1346"/>
          <a:extLst>
            <a:ext uri="{FF2B5EF4-FFF2-40B4-BE49-F238E27FC236}">
              <a16:creationId xmlns:a16="http://schemas.microsoft.com/office/drawing/2014/main" id="{D4F94807-E2B9-4607-841C-4E92AF147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5200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3414</xdr:row>
      <xdr:rowOff>0</xdr:rowOff>
    </xdr:from>
    <xdr:to>
      <xdr:col>3</xdr:col>
      <xdr:colOff>171450</xdr:colOff>
      <xdr:row>3416</xdr:row>
      <xdr:rowOff>733425</xdr:rowOff>
    </xdr:to>
    <xdr:pic>
      <xdr:nvPicPr>
        <xdr:cNvPr id="756" name="img" descr="https://i.ytimg.com/vi/bODvB_U5ixo/hqdefault.jpg?sqp=-oaymwEXCPYBEIoBSFryq4qpAwkIARUAAIhCGAE=&amp;rs=AOn4CLDLf4m3y4-qP7k8p3rqByC7x3_UdQ">
          <a:hlinkClick xmlns:r="http://schemas.openxmlformats.org/officeDocument/2006/relationships" r:id="rId1348"/>
          <a:extLst>
            <a:ext uri="{FF2B5EF4-FFF2-40B4-BE49-F238E27FC236}">
              <a16:creationId xmlns:a16="http://schemas.microsoft.com/office/drawing/2014/main" id="{D1ABF77D-03C1-43F2-8807-702268298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6962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3419</xdr:row>
      <xdr:rowOff>0</xdr:rowOff>
    </xdr:from>
    <xdr:to>
      <xdr:col>3</xdr:col>
      <xdr:colOff>171450</xdr:colOff>
      <xdr:row>3421</xdr:row>
      <xdr:rowOff>733425</xdr:rowOff>
    </xdr:to>
    <xdr:pic>
      <xdr:nvPicPr>
        <xdr:cNvPr id="757" name="img" descr="https://i.ytimg.com/vi/Wf4PcE3Szyc/hqdefault.jpg?sqp=-oaymwEXCPYBEIoBSFryq4qpAwkIARUAAIhCGAE=&amp;rs=AOn4CLBEu-64jOsdqU2R5y8sCw3QyFpWVA">
          <a:hlinkClick xmlns:r="http://schemas.openxmlformats.org/officeDocument/2006/relationships" r:id="rId1350"/>
          <a:extLst>
            <a:ext uri="{FF2B5EF4-FFF2-40B4-BE49-F238E27FC236}">
              <a16:creationId xmlns:a16="http://schemas.microsoft.com/office/drawing/2014/main" id="{21A36167-8F4D-467D-AE3B-04BB60B82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910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3424</xdr:row>
      <xdr:rowOff>0</xdr:rowOff>
    </xdr:from>
    <xdr:to>
      <xdr:col>3</xdr:col>
      <xdr:colOff>171450</xdr:colOff>
      <xdr:row>3426</xdr:row>
      <xdr:rowOff>733425</xdr:rowOff>
    </xdr:to>
    <xdr:pic>
      <xdr:nvPicPr>
        <xdr:cNvPr id="758" name="img" descr="https://i.ytimg.com/vi/XLk5yks9c_Q/hqdefault.jpg?sqp=-oaymwEXCPYBEIoBSFryq4qpAwkIARUAAIhCGAE=&amp;rs=AOn4CLA8OBGEko7xbO51Mlp1BSmflFglyA">
          <a:hlinkClick xmlns:r="http://schemas.openxmlformats.org/officeDocument/2006/relationships" r:id="rId1351"/>
          <a:extLst>
            <a:ext uri="{FF2B5EF4-FFF2-40B4-BE49-F238E27FC236}">
              <a16:creationId xmlns:a16="http://schemas.microsoft.com/office/drawing/2014/main" id="{3BF1D6E6-C84C-472A-AD72-C77680D4B3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91248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3429</xdr:row>
      <xdr:rowOff>0</xdr:rowOff>
    </xdr:from>
    <xdr:to>
      <xdr:col>3</xdr:col>
      <xdr:colOff>171450</xdr:colOff>
      <xdr:row>3431</xdr:row>
      <xdr:rowOff>733425</xdr:rowOff>
    </xdr:to>
    <xdr:pic>
      <xdr:nvPicPr>
        <xdr:cNvPr id="759" name="img" descr="https://i.ytimg.com/vi/1KBryb0wnlg/hqdefault.jpg?sqp=-oaymwEXCPYBEIoBSFryq4qpAwkIARUAAIhCGAE=&amp;rs=AOn4CLAY061dMg8KSZIHAJmkmjmU80Y2NQ">
          <a:hlinkClick xmlns:r="http://schemas.openxmlformats.org/officeDocument/2006/relationships" r:id="rId1353"/>
          <a:extLst>
            <a:ext uri="{FF2B5EF4-FFF2-40B4-BE49-F238E27FC236}">
              <a16:creationId xmlns:a16="http://schemas.microsoft.com/office/drawing/2014/main" id="{BCA6577E-1573-4DD4-919C-56EFE6CB06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9339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3434</xdr:row>
      <xdr:rowOff>0</xdr:rowOff>
    </xdr:from>
    <xdr:to>
      <xdr:col>3</xdr:col>
      <xdr:colOff>171450</xdr:colOff>
      <xdr:row>3436</xdr:row>
      <xdr:rowOff>733425</xdr:rowOff>
    </xdr:to>
    <xdr:pic>
      <xdr:nvPicPr>
        <xdr:cNvPr id="760" name="img" descr="https://i.ytimg.com/vi/pDLW0NC49Dg/hqdefault.jpg?sqp=-oaymwEXCPYBEIoBSFryq4qpAwkIARUAAIhCGAE=&amp;rs=AOn4CLBTTfIZ56qo1kOCt20oid07ncfVVQ">
          <a:hlinkClick xmlns:r="http://schemas.openxmlformats.org/officeDocument/2006/relationships" r:id="rId1355"/>
          <a:extLst>
            <a:ext uri="{FF2B5EF4-FFF2-40B4-BE49-F238E27FC236}">
              <a16:creationId xmlns:a16="http://schemas.microsoft.com/office/drawing/2014/main" id="{1F3243D3-CEBB-473D-88FA-E177D3D071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95725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3439</xdr:row>
      <xdr:rowOff>0</xdr:rowOff>
    </xdr:from>
    <xdr:to>
      <xdr:col>3</xdr:col>
      <xdr:colOff>171450</xdr:colOff>
      <xdr:row>3441</xdr:row>
      <xdr:rowOff>733425</xdr:rowOff>
    </xdr:to>
    <xdr:pic>
      <xdr:nvPicPr>
        <xdr:cNvPr id="761" name="img" descr="https://i.ytimg.com/vi/-F8-auGIUpk/hqdefault.jpg?sqp=-oaymwEXCPYBEIoBSFryq4qpAwkIARUAAIhCGAE=&amp;rs=AOn4CLD9EXFTYKJCCMt4fjm1EnKxsHWLog">
          <a:hlinkClick xmlns:r="http://schemas.openxmlformats.org/officeDocument/2006/relationships" r:id="rId1357"/>
          <a:extLst>
            <a:ext uri="{FF2B5EF4-FFF2-40B4-BE49-F238E27FC236}">
              <a16:creationId xmlns:a16="http://schemas.microsoft.com/office/drawing/2014/main" id="{257C8A93-7F99-40FA-93E6-CDB82FCD0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97487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3444</xdr:row>
      <xdr:rowOff>0</xdr:rowOff>
    </xdr:from>
    <xdr:to>
      <xdr:col>3</xdr:col>
      <xdr:colOff>171450</xdr:colOff>
      <xdr:row>3446</xdr:row>
      <xdr:rowOff>733425</xdr:rowOff>
    </xdr:to>
    <xdr:pic>
      <xdr:nvPicPr>
        <xdr:cNvPr id="762" name="img" descr="https://i.ytimg.com/vi/Jninm8r1v1g/hqdefault.jpg?sqp=-oaymwEXCPYBEIoBSFryq4qpAwkIARUAAIhCGAE=&amp;rs=AOn4CLAPDKsDCJAOMKjdqxta9Z-HSAglRw">
          <a:hlinkClick xmlns:r="http://schemas.openxmlformats.org/officeDocument/2006/relationships" r:id="rId1359"/>
          <a:extLst>
            <a:ext uri="{FF2B5EF4-FFF2-40B4-BE49-F238E27FC236}">
              <a16:creationId xmlns:a16="http://schemas.microsoft.com/office/drawing/2014/main" id="{92678DFD-AAA4-45C2-8FFE-4FA48555D6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99440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3449</xdr:row>
      <xdr:rowOff>0</xdr:rowOff>
    </xdr:from>
    <xdr:to>
      <xdr:col>3</xdr:col>
      <xdr:colOff>171450</xdr:colOff>
      <xdr:row>3451</xdr:row>
      <xdr:rowOff>733425</xdr:rowOff>
    </xdr:to>
    <xdr:pic>
      <xdr:nvPicPr>
        <xdr:cNvPr id="763" name="img" descr="https://i.ytimg.com/vi/jDOd9pdebB0/hqdefault.jpg?sqp=-oaymwEXCPYBEIoBSFryq4qpAwkIARUAAIhCGAE=&amp;rs=AOn4CLAzUbLPF2wb1HFBnuTvZYFboY0QxQ">
          <a:hlinkClick xmlns:r="http://schemas.openxmlformats.org/officeDocument/2006/relationships" r:id="rId1361"/>
          <a:extLst>
            <a:ext uri="{FF2B5EF4-FFF2-40B4-BE49-F238E27FC236}">
              <a16:creationId xmlns:a16="http://schemas.microsoft.com/office/drawing/2014/main" id="{A33AB90E-C644-45CC-83B3-7C7B18EB4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02536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3454</xdr:row>
      <xdr:rowOff>0</xdr:rowOff>
    </xdr:from>
    <xdr:to>
      <xdr:col>3</xdr:col>
      <xdr:colOff>171450</xdr:colOff>
      <xdr:row>3456</xdr:row>
      <xdr:rowOff>1619250</xdr:rowOff>
    </xdr:to>
    <xdr:sp macro="" textlink="">
      <xdr:nvSpPr>
        <xdr:cNvPr id="1787" name="img">
          <a:hlinkClick xmlns:r="http://schemas.openxmlformats.org/officeDocument/2006/relationships" r:id="rId1363"/>
          <a:extLst>
            <a:ext uri="{FF2B5EF4-FFF2-40B4-BE49-F238E27FC236}">
              <a16:creationId xmlns:a16="http://schemas.microsoft.com/office/drawing/2014/main" id="{42B683F1-FD49-43D4-B64D-7931D96596EE}"/>
            </a:ext>
          </a:extLst>
        </xdr:cNvPr>
        <xdr:cNvSpPr>
          <a:spLocks noChangeAspect="1" noChangeArrowheads="1"/>
        </xdr:cNvSpPr>
      </xdr:nvSpPr>
      <xdr:spPr bwMode="auto">
        <a:xfrm>
          <a:off x="0" y="2005822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3459</xdr:row>
      <xdr:rowOff>0</xdr:rowOff>
    </xdr:from>
    <xdr:to>
      <xdr:col>3</xdr:col>
      <xdr:colOff>171450</xdr:colOff>
      <xdr:row>3465</xdr:row>
      <xdr:rowOff>47625</xdr:rowOff>
    </xdr:to>
    <xdr:sp macro="" textlink="">
      <xdr:nvSpPr>
        <xdr:cNvPr id="1788" name="img">
          <a:hlinkClick xmlns:r="http://schemas.openxmlformats.org/officeDocument/2006/relationships" r:id="rId1364"/>
          <a:extLst>
            <a:ext uri="{FF2B5EF4-FFF2-40B4-BE49-F238E27FC236}">
              <a16:creationId xmlns:a16="http://schemas.microsoft.com/office/drawing/2014/main" id="{91DE2216-603C-498C-BD58-BBD7CB6096CD}"/>
            </a:ext>
          </a:extLst>
        </xdr:cNvPr>
        <xdr:cNvSpPr>
          <a:spLocks noChangeAspect="1" noChangeArrowheads="1"/>
        </xdr:cNvSpPr>
      </xdr:nvSpPr>
      <xdr:spPr bwMode="auto">
        <a:xfrm>
          <a:off x="0" y="2009108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3464</xdr:row>
      <xdr:rowOff>0</xdr:rowOff>
    </xdr:from>
    <xdr:to>
      <xdr:col>3</xdr:col>
      <xdr:colOff>171450</xdr:colOff>
      <xdr:row>3466</xdr:row>
      <xdr:rowOff>1619250</xdr:rowOff>
    </xdr:to>
    <xdr:sp macro="" textlink="">
      <xdr:nvSpPr>
        <xdr:cNvPr id="1789" name="img">
          <a:hlinkClick xmlns:r="http://schemas.openxmlformats.org/officeDocument/2006/relationships" r:id="rId1365"/>
          <a:extLst>
            <a:ext uri="{FF2B5EF4-FFF2-40B4-BE49-F238E27FC236}">
              <a16:creationId xmlns:a16="http://schemas.microsoft.com/office/drawing/2014/main" id="{D60C5F24-042F-4685-B7A6-43541D53F848}"/>
            </a:ext>
          </a:extLst>
        </xdr:cNvPr>
        <xdr:cNvSpPr>
          <a:spLocks noChangeAspect="1" noChangeArrowheads="1"/>
        </xdr:cNvSpPr>
      </xdr:nvSpPr>
      <xdr:spPr bwMode="auto">
        <a:xfrm>
          <a:off x="0" y="2010870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3469</xdr:row>
      <xdr:rowOff>0</xdr:rowOff>
    </xdr:from>
    <xdr:to>
      <xdr:col>3</xdr:col>
      <xdr:colOff>171450</xdr:colOff>
      <xdr:row>3471</xdr:row>
      <xdr:rowOff>1619250</xdr:rowOff>
    </xdr:to>
    <xdr:sp macro="" textlink="">
      <xdr:nvSpPr>
        <xdr:cNvPr id="1790" name="img">
          <a:hlinkClick xmlns:r="http://schemas.openxmlformats.org/officeDocument/2006/relationships" r:id="rId1366"/>
          <a:extLst>
            <a:ext uri="{FF2B5EF4-FFF2-40B4-BE49-F238E27FC236}">
              <a16:creationId xmlns:a16="http://schemas.microsoft.com/office/drawing/2014/main" id="{4ED4E418-F1F9-447C-B204-F831C45CE048}"/>
            </a:ext>
          </a:extLst>
        </xdr:cNvPr>
        <xdr:cNvSpPr>
          <a:spLocks noChangeAspect="1" noChangeArrowheads="1"/>
        </xdr:cNvSpPr>
      </xdr:nvSpPr>
      <xdr:spPr bwMode="auto">
        <a:xfrm>
          <a:off x="0" y="2013775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3474</xdr:row>
      <xdr:rowOff>0</xdr:rowOff>
    </xdr:from>
    <xdr:to>
      <xdr:col>3</xdr:col>
      <xdr:colOff>171450</xdr:colOff>
      <xdr:row>3477</xdr:row>
      <xdr:rowOff>95250</xdr:rowOff>
    </xdr:to>
    <xdr:sp macro="" textlink="">
      <xdr:nvSpPr>
        <xdr:cNvPr id="1791" name="img">
          <a:hlinkClick xmlns:r="http://schemas.openxmlformats.org/officeDocument/2006/relationships" r:id="rId1367"/>
          <a:extLst>
            <a:ext uri="{FF2B5EF4-FFF2-40B4-BE49-F238E27FC236}">
              <a16:creationId xmlns:a16="http://schemas.microsoft.com/office/drawing/2014/main" id="{1A2220E7-17B9-48E4-B529-8F273ECAB45B}"/>
            </a:ext>
          </a:extLst>
        </xdr:cNvPr>
        <xdr:cNvSpPr>
          <a:spLocks noChangeAspect="1" noChangeArrowheads="1"/>
        </xdr:cNvSpPr>
      </xdr:nvSpPr>
      <xdr:spPr bwMode="auto">
        <a:xfrm>
          <a:off x="0" y="2017252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3479</xdr:row>
      <xdr:rowOff>0</xdr:rowOff>
    </xdr:from>
    <xdr:to>
      <xdr:col>3</xdr:col>
      <xdr:colOff>171450</xdr:colOff>
      <xdr:row>3484</xdr:row>
      <xdr:rowOff>47625</xdr:rowOff>
    </xdr:to>
    <xdr:sp macro="" textlink="">
      <xdr:nvSpPr>
        <xdr:cNvPr id="1792" name="img">
          <a:hlinkClick xmlns:r="http://schemas.openxmlformats.org/officeDocument/2006/relationships" r:id="rId1368"/>
          <a:extLst>
            <a:ext uri="{FF2B5EF4-FFF2-40B4-BE49-F238E27FC236}">
              <a16:creationId xmlns:a16="http://schemas.microsoft.com/office/drawing/2014/main" id="{7151575F-781E-4238-896A-86CEFBCB62F2}"/>
            </a:ext>
          </a:extLst>
        </xdr:cNvPr>
        <xdr:cNvSpPr>
          <a:spLocks noChangeAspect="1" noChangeArrowheads="1"/>
        </xdr:cNvSpPr>
      </xdr:nvSpPr>
      <xdr:spPr bwMode="auto">
        <a:xfrm>
          <a:off x="0" y="2019633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3484</xdr:row>
      <xdr:rowOff>0</xdr:rowOff>
    </xdr:from>
    <xdr:to>
      <xdr:col>3</xdr:col>
      <xdr:colOff>171450</xdr:colOff>
      <xdr:row>3489</xdr:row>
      <xdr:rowOff>47625</xdr:rowOff>
    </xdr:to>
    <xdr:sp macro="" textlink="">
      <xdr:nvSpPr>
        <xdr:cNvPr id="1793" name="img">
          <a:hlinkClick xmlns:r="http://schemas.openxmlformats.org/officeDocument/2006/relationships" r:id="rId1369"/>
          <a:extLst>
            <a:ext uri="{FF2B5EF4-FFF2-40B4-BE49-F238E27FC236}">
              <a16:creationId xmlns:a16="http://schemas.microsoft.com/office/drawing/2014/main" id="{BDFCB0D5-8D0F-435B-8D4A-6FABF125D67D}"/>
            </a:ext>
          </a:extLst>
        </xdr:cNvPr>
        <xdr:cNvSpPr>
          <a:spLocks noChangeAspect="1" noChangeArrowheads="1"/>
        </xdr:cNvSpPr>
      </xdr:nvSpPr>
      <xdr:spPr bwMode="auto">
        <a:xfrm>
          <a:off x="0" y="2021586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3489</xdr:row>
      <xdr:rowOff>0</xdr:rowOff>
    </xdr:from>
    <xdr:to>
      <xdr:col>3</xdr:col>
      <xdr:colOff>171450</xdr:colOff>
      <xdr:row>3491</xdr:row>
      <xdr:rowOff>1619250</xdr:rowOff>
    </xdr:to>
    <xdr:sp macro="" textlink="">
      <xdr:nvSpPr>
        <xdr:cNvPr id="1794" name="img">
          <a:hlinkClick xmlns:r="http://schemas.openxmlformats.org/officeDocument/2006/relationships" r:id="rId1370"/>
          <a:extLst>
            <a:ext uri="{FF2B5EF4-FFF2-40B4-BE49-F238E27FC236}">
              <a16:creationId xmlns:a16="http://schemas.microsoft.com/office/drawing/2014/main" id="{AEE00407-ADD7-4E0C-BF9C-F58385710883}"/>
            </a:ext>
          </a:extLst>
        </xdr:cNvPr>
        <xdr:cNvSpPr>
          <a:spLocks noChangeAspect="1" noChangeArrowheads="1"/>
        </xdr:cNvSpPr>
      </xdr:nvSpPr>
      <xdr:spPr bwMode="auto">
        <a:xfrm>
          <a:off x="0" y="2023538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3494</xdr:row>
      <xdr:rowOff>0</xdr:rowOff>
    </xdr:from>
    <xdr:to>
      <xdr:col>3</xdr:col>
      <xdr:colOff>171450</xdr:colOff>
      <xdr:row>3501</xdr:row>
      <xdr:rowOff>47625</xdr:rowOff>
    </xdr:to>
    <xdr:sp macro="" textlink="">
      <xdr:nvSpPr>
        <xdr:cNvPr id="1795" name="img">
          <a:hlinkClick xmlns:r="http://schemas.openxmlformats.org/officeDocument/2006/relationships" r:id="rId1371"/>
          <a:extLst>
            <a:ext uri="{FF2B5EF4-FFF2-40B4-BE49-F238E27FC236}">
              <a16:creationId xmlns:a16="http://schemas.microsoft.com/office/drawing/2014/main" id="{DE0AB746-3A7D-45CB-A5FD-89F2CC3F5802}"/>
            </a:ext>
          </a:extLst>
        </xdr:cNvPr>
        <xdr:cNvSpPr>
          <a:spLocks noChangeAspect="1" noChangeArrowheads="1"/>
        </xdr:cNvSpPr>
      </xdr:nvSpPr>
      <xdr:spPr bwMode="auto">
        <a:xfrm>
          <a:off x="0" y="2026253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3499</xdr:row>
      <xdr:rowOff>0</xdr:rowOff>
    </xdr:from>
    <xdr:to>
      <xdr:col>3</xdr:col>
      <xdr:colOff>171450</xdr:colOff>
      <xdr:row>3502</xdr:row>
      <xdr:rowOff>95250</xdr:rowOff>
    </xdr:to>
    <xdr:sp macro="" textlink="">
      <xdr:nvSpPr>
        <xdr:cNvPr id="1796" name="img">
          <a:hlinkClick xmlns:r="http://schemas.openxmlformats.org/officeDocument/2006/relationships" r:id="rId1372"/>
          <a:extLst>
            <a:ext uri="{FF2B5EF4-FFF2-40B4-BE49-F238E27FC236}">
              <a16:creationId xmlns:a16="http://schemas.microsoft.com/office/drawing/2014/main" id="{8B0F6967-5511-4902-A11C-975C8D4BF8D5}"/>
            </a:ext>
          </a:extLst>
        </xdr:cNvPr>
        <xdr:cNvSpPr>
          <a:spLocks noChangeAspect="1" noChangeArrowheads="1"/>
        </xdr:cNvSpPr>
      </xdr:nvSpPr>
      <xdr:spPr bwMode="auto">
        <a:xfrm>
          <a:off x="0" y="2027824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3504</xdr:row>
      <xdr:rowOff>0</xdr:rowOff>
    </xdr:from>
    <xdr:to>
      <xdr:col>3</xdr:col>
      <xdr:colOff>171450</xdr:colOff>
      <xdr:row>3506</xdr:row>
      <xdr:rowOff>733425</xdr:rowOff>
    </xdr:to>
    <xdr:pic>
      <xdr:nvPicPr>
        <xdr:cNvPr id="774" name="img" descr="https://i.ytimg.com/vi/Ad1QV0v38vI/hqdefault.jpg?sqp=-oaymwEXCPYBEIoBSFryq4qpAwkIARUAAIhCGAE=&amp;rs=AOn4CLBfXaigMguYggPQa1tgyl7zOE01jw">
          <a:hlinkClick xmlns:r="http://schemas.openxmlformats.org/officeDocument/2006/relationships" r:id="rId1373"/>
          <a:extLst>
            <a:ext uri="{FF2B5EF4-FFF2-40B4-BE49-F238E27FC236}">
              <a16:creationId xmlns:a16="http://schemas.microsoft.com/office/drawing/2014/main" id="{AD6E0C1D-73B6-482D-BF1C-E0F52D52DF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30349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3509</xdr:row>
      <xdr:rowOff>0</xdr:rowOff>
    </xdr:from>
    <xdr:to>
      <xdr:col>3</xdr:col>
      <xdr:colOff>171450</xdr:colOff>
      <xdr:row>3511</xdr:row>
      <xdr:rowOff>733425</xdr:rowOff>
    </xdr:to>
    <xdr:pic>
      <xdr:nvPicPr>
        <xdr:cNvPr id="775" name="img" descr="https://i.ytimg.com/vi/DYJlJzuxALw/hqdefault.jpg?sqp=-oaymwEXCPYBEIoBSFryq4qpAwkIARUAAIhCGAE=&amp;rs=AOn4CLA9IaiZMEnSsgKS-wSUTlWJSi3SEg">
          <a:hlinkClick xmlns:r="http://schemas.openxmlformats.org/officeDocument/2006/relationships" r:id="rId1375"/>
          <a:extLst>
            <a:ext uri="{FF2B5EF4-FFF2-40B4-BE49-F238E27FC236}">
              <a16:creationId xmlns:a16="http://schemas.microsoft.com/office/drawing/2014/main" id="{25D01FCB-5498-4748-BCC1-A16CB812C6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3287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3514</xdr:row>
      <xdr:rowOff>0</xdr:rowOff>
    </xdr:from>
    <xdr:to>
      <xdr:col>3</xdr:col>
      <xdr:colOff>171450</xdr:colOff>
      <xdr:row>3516</xdr:row>
      <xdr:rowOff>733425</xdr:rowOff>
    </xdr:to>
    <xdr:pic>
      <xdr:nvPicPr>
        <xdr:cNvPr id="776" name="img" descr="https://i.ytimg.com/vi/JM_xzNp0kfg/hqdefault.jpg?sqp=-oaymwEXCPYBEIoBSFryq4qpAwkIARUAAIhCGAE=&amp;rs=AOn4CLC9V1PZDahCzsHttWDNOu82rhHwOA">
          <a:hlinkClick xmlns:r="http://schemas.openxmlformats.org/officeDocument/2006/relationships" r:id="rId1377"/>
          <a:extLst>
            <a:ext uri="{FF2B5EF4-FFF2-40B4-BE49-F238E27FC236}">
              <a16:creationId xmlns:a16="http://schemas.microsoft.com/office/drawing/2014/main" id="{11BD90F4-734C-47B6-B4A8-65CC76B598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35397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3518</xdr:row>
      <xdr:rowOff>0</xdr:rowOff>
    </xdr:from>
    <xdr:to>
      <xdr:col>3</xdr:col>
      <xdr:colOff>171450</xdr:colOff>
      <xdr:row>3520</xdr:row>
      <xdr:rowOff>733425</xdr:rowOff>
    </xdr:to>
    <xdr:pic>
      <xdr:nvPicPr>
        <xdr:cNvPr id="777" name="img" descr="https://i.ytimg.com/vi/uV_CGpMsEhY/hqdefault.jpg?sqp=-oaymwEXCPYBEIoBSFryq4qpAwkIARUAAIhCGAE=&amp;rs=AOn4CLBu-4I2BsJ6WmDQIQHiezNLfPO33Q">
          <a:hlinkClick xmlns:r="http://schemas.openxmlformats.org/officeDocument/2006/relationships" r:id="rId1379"/>
          <a:extLst>
            <a:ext uri="{FF2B5EF4-FFF2-40B4-BE49-F238E27FC236}">
              <a16:creationId xmlns:a16="http://schemas.microsoft.com/office/drawing/2014/main" id="{22EB74E9-0AEB-4E68-A55D-1CCAB68B0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37159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3523</xdr:row>
      <xdr:rowOff>0</xdr:rowOff>
    </xdr:from>
    <xdr:to>
      <xdr:col>3</xdr:col>
      <xdr:colOff>171450</xdr:colOff>
      <xdr:row>3525</xdr:row>
      <xdr:rowOff>733425</xdr:rowOff>
    </xdr:to>
    <xdr:pic>
      <xdr:nvPicPr>
        <xdr:cNvPr id="778" name="img" descr="https://i.ytimg.com/vi/YK6WOFxCrjI/hqdefault.jpg?sqp=-oaymwEXCPYBEIoBSFryq4qpAwkIARUAAIhCGAE=&amp;rs=AOn4CLD-Tv7xXLzPQrCtdTm50v_vA7J-3Q">
          <a:hlinkClick xmlns:r="http://schemas.openxmlformats.org/officeDocument/2006/relationships" r:id="rId1381"/>
          <a:extLst>
            <a:ext uri="{FF2B5EF4-FFF2-40B4-BE49-F238E27FC236}">
              <a16:creationId xmlns:a16="http://schemas.microsoft.com/office/drawing/2014/main" id="{6D5D8C40-B5C5-408C-9BDE-89C23BFDBF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3911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3528</xdr:row>
      <xdr:rowOff>0</xdr:rowOff>
    </xdr:from>
    <xdr:to>
      <xdr:col>3</xdr:col>
      <xdr:colOff>171450</xdr:colOff>
      <xdr:row>3530</xdr:row>
      <xdr:rowOff>733425</xdr:rowOff>
    </xdr:to>
    <xdr:pic>
      <xdr:nvPicPr>
        <xdr:cNvPr id="779" name="img" descr="https://i.ytimg.com/vi/0KQjmGSK7lA/hqdefault.jpg?sqp=-oaymwEXCPYBEIoBSFryq4qpAwkIARUAAIhCGAE=&amp;rs=AOn4CLDcsjw8cMXqctLzI1vMpHO0i_4bXQ">
          <a:hlinkClick xmlns:r="http://schemas.openxmlformats.org/officeDocument/2006/relationships" r:id="rId1383"/>
          <a:extLst>
            <a:ext uri="{FF2B5EF4-FFF2-40B4-BE49-F238E27FC236}">
              <a16:creationId xmlns:a16="http://schemas.microsoft.com/office/drawing/2014/main" id="{D6061FAC-58A7-49C6-BACD-58F8AE532A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2017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3533</xdr:row>
      <xdr:rowOff>0</xdr:rowOff>
    </xdr:from>
    <xdr:to>
      <xdr:col>3</xdr:col>
      <xdr:colOff>171450</xdr:colOff>
      <xdr:row>3535</xdr:row>
      <xdr:rowOff>733425</xdr:rowOff>
    </xdr:to>
    <xdr:pic>
      <xdr:nvPicPr>
        <xdr:cNvPr id="780" name="img" descr="https://i.ytimg.com/vi/RjXCSSlKtkI/hqdefault.jpg?sqp=-oaymwEXCPYBEIoBSFryq4qpAwkIARUAAIhCGAE=&amp;rs=AOn4CLCTtJUEA5pHhmVqZ8n1Wr4qgtsIYQ">
          <a:hlinkClick xmlns:r="http://schemas.openxmlformats.org/officeDocument/2006/relationships" r:id="rId1385"/>
          <a:extLst>
            <a:ext uri="{FF2B5EF4-FFF2-40B4-BE49-F238E27FC236}">
              <a16:creationId xmlns:a16="http://schemas.microsoft.com/office/drawing/2014/main" id="{F523B55A-8D52-400B-8979-DA91E66597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4922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3538</xdr:row>
      <xdr:rowOff>0</xdr:rowOff>
    </xdr:from>
    <xdr:to>
      <xdr:col>3</xdr:col>
      <xdr:colOff>171450</xdr:colOff>
      <xdr:row>3540</xdr:row>
      <xdr:rowOff>733425</xdr:rowOff>
    </xdr:to>
    <xdr:pic>
      <xdr:nvPicPr>
        <xdr:cNvPr id="781" name="img" descr="https://i.ytimg.com/vi/X5DOeWlf3Hc/hqdefault.jpg?sqp=-oaymwEXCPYBEIoBSFryq4qpAwkIARUAAIhCGAE=&amp;rs=AOn4CLBRCtUI32yiw-xNiaQPcOgFyiKLRw">
          <a:hlinkClick xmlns:r="http://schemas.openxmlformats.org/officeDocument/2006/relationships" r:id="rId1387"/>
          <a:extLst>
            <a:ext uri="{FF2B5EF4-FFF2-40B4-BE49-F238E27FC236}">
              <a16:creationId xmlns:a16="http://schemas.microsoft.com/office/drawing/2014/main" id="{71053273-7A87-40F8-BC8F-8C44FF7A1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7636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3543</xdr:row>
      <xdr:rowOff>0</xdr:rowOff>
    </xdr:from>
    <xdr:to>
      <xdr:col>3</xdr:col>
      <xdr:colOff>171450</xdr:colOff>
      <xdr:row>3545</xdr:row>
      <xdr:rowOff>733425</xdr:rowOff>
    </xdr:to>
    <xdr:pic>
      <xdr:nvPicPr>
        <xdr:cNvPr id="782" name="img" descr="https://i.ytimg.com/vi/va5iJSmm168/hqdefault.jpg?sqp=-oaymwEXCPYBEIoBSFryq4qpAwkIARUAAIhCGAE=&amp;rs=AOn4CLAtmk63GRGqGLBL8yEdu5hbwrdaqg">
          <a:hlinkClick xmlns:r="http://schemas.openxmlformats.org/officeDocument/2006/relationships" r:id="rId1389"/>
          <a:extLst>
            <a:ext uri="{FF2B5EF4-FFF2-40B4-BE49-F238E27FC236}">
              <a16:creationId xmlns:a16="http://schemas.microsoft.com/office/drawing/2014/main" id="{C1BD5F09-7EF2-4E47-9239-E4D2693B3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9780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3548</xdr:row>
      <xdr:rowOff>0</xdr:rowOff>
    </xdr:from>
    <xdr:to>
      <xdr:col>3</xdr:col>
      <xdr:colOff>171450</xdr:colOff>
      <xdr:row>3550</xdr:row>
      <xdr:rowOff>733425</xdr:rowOff>
    </xdr:to>
    <xdr:pic>
      <xdr:nvPicPr>
        <xdr:cNvPr id="783" name="img" descr="https://i.ytimg.com/vi/_FRnuiBZ0BY/hqdefault.jpg?sqp=-oaymwEXCPYBEIoBSFryq4qpAwkIARUAAIhCGAE=&amp;rs=AOn4CLA9rm4c4RVSThHBTdJJIIfc_qycnw">
          <a:hlinkClick xmlns:r="http://schemas.openxmlformats.org/officeDocument/2006/relationships" r:id="rId1391"/>
          <a:extLst>
            <a:ext uri="{FF2B5EF4-FFF2-40B4-BE49-F238E27FC236}">
              <a16:creationId xmlns:a16="http://schemas.microsoft.com/office/drawing/2014/main" id="{A05341EB-8FA5-411B-95EA-42755A8AFA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5230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3552</xdr:row>
      <xdr:rowOff>0</xdr:rowOff>
    </xdr:from>
    <xdr:to>
      <xdr:col>3</xdr:col>
      <xdr:colOff>171450</xdr:colOff>
      <xdr:row>3554</xdr:row>
      <xdr:rowOff>733425</xdr:rowOff>
    </xdr:to>
    <xdr:pic>
      <xdr:nvPicPr>
        <xdr:cNvPr id="784" name="img" descr="https://i.ytimg.com/vi/K_HDrDrkLi0/hqdefault.jpg?sqp=-oaymwEXCPYBEIoBSFryq4qpAwkIARUAAIhCGAE=&amp;rs=AOn4CLB7TSqtk48wsZ7whNALr6i8TRWB5w">
          <a:hlinkClick xmlns:r="http://schemas.openxmlformats.org/officeDocument/2006/relationships" r:id="rId1393"/>
          <a:extLst>
            <a:ext uri="{FF2B5EF4-FFF2-40B4-BE49-F238E27FC236}">
              <a16:creationId xmlns:a16="http://schemas.microsoft.com/office/drawing/2014/main" id="{85418EB9-63E8-41E8-9DB6-DF70BF8C96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5387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3557</xdr:row>
      <xdr:rowOff>0</xdr:rowOff>
    </xdr:from>
    <xdr:to>
      <xdr:col>3</xdr:col>
      <xdr:colOff>171450</xdr:colOff>
      <xdr:row>3559</xdr:row>
      <xdr:rowOff>733425</xdr:rowOff>
    </xdr:to>
    <xdr:pic>
      <xdr:nvPicPr>
        <xdr:cNvPr id="785" name="img" descr="https://i.ytimg.com/vi/ezGT1s7icnE/hqdefault.jpg?sqp=-oaymwEXCPYBEIoBSFryq4qpAwkIARUAAIhCGAE=&amp;rs=AOn4CLC5mCxWd6WmePwduLasbPA93oLVnQ">
          <a:hlinkClick xmlns:r="http://schemas.openxmlformats.org/officeDocument/2006/relationships" r:id="rId1395"/>
          <a:extLst>
            <a:ext uri="{FF2B5EF4-FFF2-40B4-BE49-F238E27FC236}">
              <a16:creationId xmlns:a16="http://schemas.microsoft.com/office/drawing/2014/main" id="{41D5BECA-CF71-48B6-9F46-3FB9A8B1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56209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3562</xdr:row>
      <xdr:rowOff>0</xdr:rowOff>
    </xdr:from>
    <xdr:to>
      <xdr:col>3</xdr:col>
      <xdr:colOff>171450</xdr:colOff>
      <xdr:row>3564</xdr:row>
      <xdr:rowOff>733425</xdr:rowOff>
    </xdr:to>
    <xdr:pic>
      <xdr:nvPicPr>
        <xdr:cNvPr id="786" name="img" descr="https://i.ytimg.com/vi/3ku2kSoeEZo/hqdefault.jpg?sqp=-oaymwEXCPYBEIoBSFryq4qpAwkIARUAAIhCGAE=&amp;rs=AOn4CLDxMnpmDbCc_jBFWb3lDjpZojnN_A">
          <a:hlinkClick xmlns:r="http://schemas.openxmlformats.org/officeDocument/2006/relationships" r:id="rId1397"/>
          <a:extLst>
            <a:ext uri="{FF2B5EF4-FFF2-40B4-BE49-F238E27FC236}">
              <a16:creationId xmlns:a16="http://schemas.microsoft.com/office/drawing/2014/main" id="{325F0C00-05A0-4DB4-B500-6CFC89C4E8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58924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3567</xdr:row>
      <xdr:rowOff>0</xdr:rowOff>
    </xdr:from>
    <xdr:to>
      <xdr:col>3</xdr:col>
      <xdr:colOff>171450</xdr:colOff>
      <xdr:row>3569</xdr:row>
      <xdr:rowOff>733425</xdr:rowOff>
    </xdr:to>
    <xdr:pic>
      <xdr:nvPicPr>
        <xdr:cNvPr id="787" name="img" descr="https://i.ytimg.com/vi/T0ErH04Aujk/hqdefault.jpg?sqp=-oaymwEXCPYBEIoBSFryq4qpAwkIARUAAIhCGAE=&amp;rs=AOn4CLBkiJqQBR5jmCIfA7C7h51B6KLV8g">
          <a:hlinkClick xmlns:r="http://schemas.openxmlformats.org/officeDocument/2006/relationships" r:id="rId1399"/>
          <a:extLst>
            <a:ext uri="{FF2B5EF4-FFF2-40B4-BE49-F238E27FC236}">
              <a16:creationId xmlns:a16="http://schemas.microsoft.com/office/drawing/2014/main" id="{70D56F14-9AED-4B72-8B24-E3C0980EEE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60686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3572</xdr:row>
      <xdr:rowOff>0</xdr:rowOff>
    </xdr:from>
    <xdr:to>
      <xdr:col>3</xdr:col>
      <xdr:colOff>171450</xdr:colOff>
      <xdr:row>3574</xdr:row>
      <xdr:rowOff>733425</xdr:rowOff>
    </xdr:to>
    <xdr:pic>
      <xdr:nvPicPr>
        <xdr:cNvPr id="788" name="img" descr="https://i.ytimg.com/vi/sGjinhkxL7Y/hqdefault.jpg?sqp=-oaymwEXCPYBEIoBSFryq4qpAwkIARUAAIhCGAE=&amp;rs=AOn4CLDYNFKXzLgmoMNonhgo5hC3WO5u6g">
          <a:hlinkClick xmlns:r="http://schemas.openxmlformats.org/officeDocument/2006/relationships" r:id="rId1401"/>
          <a:extLst>
            <a:ext uri="{FF2B5EF4-FFF2-40B4-BE49-F238E27FC236}">
              <a16:creationId xmlns:a16="http://schemas.microsoft.com/office/drawing/2014/main" id="{0D493B5A-EEC7-472A-B0E6-308BF13195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63972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3577</xdr:row>
      <xdr:rowOff>0</xdr:rowOff>
    </xdr:from>
    <xdr:to>
      <xdr:col>3</xdr:col>
      <xdr:colOff>171450</xdr:colOff>
      <xdr:row>3579</xdr:row>
      <xdr:rowOff>733425</xdr:rowOff>
    </xdr:to>
    <xdr:pic>
      <xdr:nvPicPr>
        <xdr:cNvPr id="789" name="img" descr="https://i.ytimg.com/vi/5nkbmQeJvr8/hqdefault.jpg?sqp=-oaymwEXCPYBEIoBSFryq4qpAwkIARUAAIhCGAE=&amp;rs=AOn4CLCMb9ZAFBGSZu33kkwIBdtt0sy9cQ">
          <a:hlinkClick xmlns:r="http://schemas.openxmlformats.org/officeDocument/2006/relationships" r:id="rId1403"/>
          <a:extLst>
            <a:ext uri="{FF2B5EF4-FFF2-40B4-BE49-F238E27FC236}">
              <a16:creationId xmlns:a16="http://schemas.microsoft.com/office/drawing/2014/main" id="{4902752F-F6BD-41B5-975B-7457714CF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66115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3582</xdr:row>
      <xdr:rowOff>0</xdr:rowOff>
    </xdr:from>
    <xdr:to>
      <xdr:col>3</xdr:col>
      <xdr:colOff>171450</xdr:colOff>
      <xdr:row>3585</xdr:row>
      <xdr:rowOff>161925</xdr:rowOff>
    </xdr:to>
    <xdr:pic>
      <xdr:nvPicPr>
        <xdr:cNvPr id="790" name="img" descr="https://i.ytimg.com/vi/hJgAelRzsQY/hqdefault.jpg?sqp=-oaymwEXCPYBEIoBSFryq4qpAwkIARUAAIhCGAE=&amp;rs=AOn4CLDAiIgxBiaVLVX03kqnFb2vxxkabQ">
          <a:hlinkClick xmlns:r="http://schemas.openxmlformats.org/officeDocument/2006/relationships" r:id="rId1405"/>
          <a:extLst>
            <a:ext uri="{FF2B5EF4-FFF2-40B4-BE49-F238E27FC236}">
              <a16:creationId xmlns:a16="http://schemas.microsoft.com/office/drawing/2014/main" id="{4E83FAE9-B8B9-4D85-AB76-B107EF2B70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67877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3587</xdr:row>
      <xdr:rowOff>0</xdr:rowOff>
    </xdr:from>
    <xdr:to>
      <xdr:col>3</xdr:col>
      <xdr:colOff>171450</xdr:colOff>
      <xdr:row>3589</xdr:row>
      <xdr:rowOff>733425</xdr:rowOff>
    </xdr:to>
    <xdr:pic>
      <xdr:nvPicPr>
        <xdr:cNvPr id="791" name="img" descr="https://i.ytimg.com/vi/c7vDH10zVT8/hqdefault.jpg?sqp=-oaymwEXCPYBEIoBSFryq4qpAwkIARUAAIhCGAE=&amp;rs=AOn4CLDtxnI4aGqAuxX4iaN2WH_HnNlaZQ">
          <a:hlinkClick xmlns:r="http://schemas.openxmlformats.org/officeDocument/2006/relationships" r:id="rId1407"/>
          <a:extLst>
            <a:ext uri="{FF2B5EF4-FFF2-40B4-BE49-F238E27FC236}">
              <a16:creationId xmlns:a16="http://schemas.microsoft.com/office/drawing/2014/main" id="{2BF31961-4447-4D2D-B5B1-BFA59C1A90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69449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3592</xdr:row>
      <xdr:rowOff>0</xdr:rowOff>
    </xdr:from>
    <xdr:to>
      <xdr:col>3</xdr:col>
      <xdr:colOff>171450</xdr:colOff>
      <xdr:row>3594</xdr:row>
      <xdr:rowOff>733425</xdr:rowOff>
    </xdr:to>
    <xdr:pic>
      <xdr:nvPicPr>
        <xdr:cNvPr id="792" name="img" descr="https://i.ytimg.com/vi/6KXT19MvjZ4/hqdefault.jpg?sqp=-oaymwEXCPYBEIoBSFryq4qpAwkIARUAAIhCGAE=&amp;rs=AOn4CLB3jqOpE8xpGr-XJWs62jEsiBi95Q">
          <a:hlinkClick xmlns:r="http://schemas.openxmlformats.org/officeDocument/2006/relationships" r:id="rId1409"/>
          <a:extLst>
            <a:ext uri="{FF2B5EF4-FFF2-40B4-BE49-F238E27FC236}">
              <a16:creationId xmlns:a16="http://schemas.microsoft.com/office/drawing/2014/main" id="{78023478-BB73-41DD-9826-5B22AA58DB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1782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3597</xdr:row>
      <xdr:rowOff>0</xdr:rowOff>
    </xdr:from>
    <xdr:to>
      <xdr:col>3</xdr:col>
      <xdr:colOff>171450</xdr:colOff>
      <xdr:row>3604</xdr:row>
      <xdr:rowOff>47625</xdr:rowOff>
    </xdr:to>
    <xdr:sp macro="" textlink="">
      <xdr:nvSpPr>
        <xdr:cNvPr id="1816" name="img">
          <a:hlinkClick xmlns:r="http://schemas.openxmlformats.org/officeDocument/2006/relationships" r:id="rId1411"/>
          <a:extLst>
            <a:ext uri="{FF2B5EF4-FFF2-40B4-BE49-F238E27FC236}">
              <a16:creationId xmlns:a16="http://schemas.microsoft.com/office/drawing/2014/main" id="{99308F87-F27A-45E4-9383-B4B191266BAB}"/>
            </a:ext>
          </a:extLst>
        </xdr:cNvPr>
        <xdr:cNvSpPr>
          <a:spLocks noChangeAspect="1" noChangeArrowheads="1"/>
        </xdr:cNvSpPr>
      </xdr:nvSpPr>
      <xdr:spPr bwMode="auto">
        <a:xfrm>
          <a:off x="0" y="2073735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3602</xdr:row>
      <xdr:rowOff>0</xdr:rowOff>
    </xdr:from>
    <xdr:to>
      <xdr:col>3</xdr:col>
      <xdr:colOff>171450</xdr:colOff>
      <xdr:row>3606</xdr:row>
      <xdr:rowOff>47625</xdr:rowOff>
    </xdr:to>
    <xdr:sp macro="" textlink="">
      <xdr:nvSpPr>
        <xdr:cNvPr id="1817" name="img">
          <a:hlinkClick xmlns:r="http://schemas.openxmlformats.org/officeDocument/2006/relationships" r:id="rId1412"/>
          <a:extLst>
            <a:ext uri="{FF2B5EF4-FFF2-40B4-BE49-F238E27FC236}">
              <a16:creationId xmlns:a16="http://schemas.microsoft.com/office/drawing/2014/main" id="{8985B7B7-A357-4677-AF0D-D6A9DAE24537}"/>
            </a:ext>
          </a:extLst>
        </xdr:cNvPr>
        <xdr:cNvSpPr>
          <a:spLocks noChangeAspect="1" noChangeArrowheads="1"/>
        </xdr:cNvSpPr>
      </xdr:nvSpPr>
      <xdr:spPr bwMode="auto">
        <a:xfrm>
          <a:off x="0" y="2075307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3607</xdr:row>
      <xdr:rowOff>0</xdr:rowOff>
    </xdr:from>
    <xdr:to>
      <xdr:col>3</xdr:col>
      <xdr:colOff>171450</xdr:colOff>
      <xdr:row>3609</xdr:row>
      <xdr:rowOff>1619250</xdr:rowOff>
    </xdr:to>
    <xdr:sp macro="" textlink="">
      <xdr:nvSpPr>
        <xdr:cNvPr id="1818" name="img">
          <a:hlinkClick xmlns:r="http://schemas.openxmlformats.org/officeDocument/2006/relationships" r:id="rId1413"/>
          <a:extLst>
            <a:ext uri="{FF2B5EF4-FFF2-40B4-BE49-F238E27FC236}">
              <a16:creationId xmlns:a16="http://schemas.microsoft.com/office/drawing/2014/main" id="{33312AAE-E708-4D17-9C70-D148638B0D32}"/>
            </a:ext>
          </a:extLst>
        </xdr:cNvPr>
        <xdr:cNvSpPr>
          <a:spLocks noChangeAspect="1" noChangeArrowheads="1"/>
        </xdr:cNvSpPr>
      </xdr:nvSpPr>
      <xdr:spPr bwMode="auto">
        <a:xfrm>
          <a:off x="0" y="2077450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3612</xdr:row>
      <xdr:rowOff>0</xdr:rowOff>
    </xdr:from>
    <xdr:to>
      <xdr:col>3</xdr:col>
      <xdr:colOff>171450</xdr:colOff>
      <xdr:row>3617</xdr:row>
      <xdr:rowOff>47625</xdr:rowOff>
    </xdr:to>
    <xdr:sp macro="" textlink="">
      <xdr:nvSpPr>
        <xdr:cNvPr id="1819" name="img">
          <a:hlinkClick xmlns:r="http://schemas.openxmlformats.org/officeDocument/2006/relationships" r:id="rId1414"/>
          <a:extLst>
            <a:ext uri="{FF2B5EF4-FFF2-40B4-BE49-F238E27FC236}">
              <a16:creationId xmlns:a16="http://schemas.microsoft.com/office/drawing/2014/main" id="{F43B2466-9E97-4EB3-BAF2-B3FEF602AA55}"/>
            </a:ext>
          </a:extLst>
        </xdr:cNvPr>
        <xdr:cNvSpPr>
          <a:spLocks noChangeAspect="1" noChangeArrowheads="1"/>
        </xdr:cNvSpPr>
      </xdr:nvSpPr>
      <xdr:spPr bwMode="auto">
        <a:xfrm>
          <a:off x="0" y="2080545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3617</xdr:row>
      <xdr:rowOff>0</xdr:rowOff>
    </xdr:from>
    <xdr:to>
      <xdr:col>3</xdr:col>
      <xdr:colOff>171450</xdr:colOff>
      <xdr:row>3622</xdr:row>
      <xdr:rowOff>47625</xdr:rowOff>
    </xdr:to>
    <xdr:sp macro="" textlink="">
      <xdr:nvSpPr>
        <xdr:cNvPr id="1820" name="img">
          <a:hlinkClick xmlns:r="http://schemas.openxmlformats.org/officeDocument/2006/relationships" r:id="rId1415"/>
          <a:extLst>
            <a:ext uri="{FF2B5EF4-FFF2-40B4-BE49-F238E27FC236}">
              <a16:creationId xmlns:a16="http://schemas.microsoft.com/office/drawing/2014/main" id="{3872C1FC-EBA7-45A3-B46F-2A8BEB89E452}"/>
            </a:ext>
          </a:extLst>
        </xdr:cNvPr>
        <xdr:cNvSpPr>
          <a:spLocks noChangeAspect="1" noChangeArrowheads="1"/>
        </xdr:cNvSpPr>
      </xdr:nvSpPr>
      <xdr:spPr bwMode="auto">
        <a:xfrm>
          <a:off x="0" y="2082498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3622</xdr:row>
      <xdr:rowOff>0</xdr:rowOff>
    </xdr:from>
    <xdr:to>
      <xdr:col>3</xdr:col>
      <xdr:colOff>171450</xdr:colOff>
      <xdr:row>3624</xdr:row>
      <xdr:rowOff>1619250</xdr:rowOff>
    </xdr:to>
    <xdr:sp macro="" textlink="">
      <xdr:nvSpPr>
        <xdr:cNvPr id="1821" name="img">
          <a:hlinkClick xmlns:r="http://schemas.openxmlformats.org/officeDocument/2006/relationships" r:id="rId1416"/>
          <a:extLst>
            <a:ext uri="{FF2B5EF4-FFF2-40B4-BE49-F238E27FC236}">
              <a16:creationId xmlns:a16="http://schemas.microsoft.com/office/drawing/2014/main" id="{B30C5788-628F-4527-9746-8F2E19BF3F3F}"/>
            </a:ext>
          </a:extLst>
        </xdr:cNvPr>
        <xdr:cNvSpPr>
          <a:spLocks noChangeAspect="1" noChangeArrowheads="1"/>
        </xdr:cNvSpPr>
      </xdr:nvSpPr>
      <xdr:spPr bwMode="auto">
        <a:xfrm>
          <a:off x="0" y="20844510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3626</xdr:row>
      <xdr:rowOff>0</xdr:rowOff>
    </xdr:from>
    <xdr:to>
      <xdr:col>3</xdr:col>
      <xdr:colOff>171450</xdr:colOff>
      <xdr:row>3631</xdr:row>
      <xdr:rowOff>47625</xdr:rowOff>
    </xdr:to>
    <xdr:sp macro="" textlink="">
      <xdr:nvSpPr>
        <xdr:cNvPr id="1822" name="img">
          <a:hlinkClick xmlns:r="http://schemas.openxmlformats.org/officeDocument/2006/relationships" r:id="rId1417"/>
          <a:extLst>
            <a:ext uri="{FF2B5EF4-FFF2-40B4-BE49-F238E27FC236}">
              <a16:creationId xmlns:a16="http://schemas.microsoft.com/office/drawing/2014/main" id="{E838DF87-1CB2-4688-88E1-9247324679A0}"/>
            </a:ext>
          </a:extLst>
        </xdr:cNvPr>
        <xdr:cNvSpPr>
          <a:spLocks noChangeAspect="1" noChangeArrowheads="1"/>
        </xdr:cNvSpPr>
      </xdr:nvSpPr>
      <xdr:spPr bwMode="auto">
        <a:xfrm>
          <a:off x="0" y="2086975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3631</xdr:row>
      <xdr:rowOff>0</xdr:rowOff>
    </xdr:from>
    <xdr:to>
      <xdr:col>3</xdr:col>
      <xdr:colOff>171450</xdr:colOff>
      <xdr:row>3637</xdr:row>
      <xdr:rowOff>47625</xdr:rowOff>
    </xdr:to>
    <xdr:sp macro="" textlink="">
      <xdr:nvSpPr>
        <xdr:cNvPr id="1823" name="img">
          <a:hlinkClick xmlns:r="http://schemas.openxmlformats.org/officeDocument/2006/relationships" r:id="rId1418"/>
          <a:extLst>
            <a:ext uri="{FF2B5EF4-FFF2-40B4-BE49-F238E27FC236}">
              <a16:creationId xmlns:a16="http://schemas.microsoft.com/office/drawing/2014/main" id="{A05D9AA0-D63F-4C57-8BE1-D064ADFA5AD3}"/>
            </a:ext>
          </a:extLst>
        </xdr:cNvPr>
        <xdr:cNvSpPr>
          <a:spLocks noChangeAspect="1" noChangeArrowheads="1"/>
        </xdr:cNvSpPr>
      </xdr:nvSpPr>
      <xdr:spPr bwMode="auto">
        <a:xfrm>
          <a:off x="0" y="2088927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3635</xdr:row>
      <xdr:rowOff>0</xdr:rowOff>
    </xdr:from>
    <xdr:to>
      <xdr:col>3</xdr:col>
      <xdr:colOff>171450</xdr:colOff>
      <xdr:row>3641</xdr:row>
      <xdr:rowOff>47625</xdr:rowOff>
    </xdr:to>
    <xdr:sp macro="" textlink="">
      <xdr:nvSpPr>
        <xdr:cNvPr id="1824" name="img">
          <a:hlinkClick xmlns:r="http://schemas.openxmlformats.org/officeDocument/2006/relationships" r:id="rId1419"/>
          <a:extLst>
            <a:ext uri="{FF2B5EF4-FFF2-40B4-BE49-F238E27FC236}">
              <a16:creationId xmlns:a16="http://schemas.microsoft.com/office/drawing/2014/main" id="{1E182497-B253-43DB-8671-18537C74AA37}"/>
            </a:ext>
          </a:extLst>
        </xdr:cNvPr>
        <xdr:cNvSpPr>
          <a:spLocks noChangeAspect="1" noChangeArrowheads="1"/>
        </xdr:cNvSpPr>
      </xdr:nvSpPr>
      <xdr:spPr bwMode="auto">
        <a:xfrm>
          <a:off x="0" y="20904993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3640</xdr:row>
      <xdr:rowOff>0</xdr:rowOff>
    </xdr:from>
    <xdr:to>
      <xdr:col>3</xdr:col>
      <xdr:colOff>171450</xdr:colOff>
      <xdr:row>3642</xdr:row>
      <xdr:rowOff>733425</xdr:rowOff>
    </xdr:to>
    <xdr:pic>
      <xdr:nvPicPr>
        <xdr:cNvPr id="802" name="img" descr="https://i.ytimg.com/vi/WJWXf2A0Nb4/hqdefault.jpg?sqp=-oaymwEXCPYBEIoBSFryq4qpAwkIARUAAIhCGAE=&amp;rs=AOn4CLCfoJH323tPIjuPXs46s1xy9u-Weg">
          <a:hlinkClick xmlns:r="http://schemas.openxmlformats.org/officeDocument/2006/relationships" r:id="rId1420"/>
          <a:extLst>
            <a:ext uri="{FF2B5EF4-FFF2-40B4-BE49-F238E27FC236}">
              <a16:creationId xmlns:a16="http://schemas.microsoft.com/office/drawing/2014/main" id="{B69B020F-71DE-4ACB-9A13-A642420525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2261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3645</xdr:row>
      <xdr:rowOff>0</xdr:rowOff>
    </xdr:from>
    <xdr:to>
      <xdr:col>3</xdr:col>
      <xdr:colOff>171450</xdr:colOff>
      <xdr:row>3647</xdr:row>
      <xdr:rowOff>733425</xdr:rowOff>
    </xdr:to>
    <xdr:pic>
      <xdr:nvPicPr>
        <xdr:cNvPr id="803" name="img" descr="https://i.ytimg.com/vi/ChTnwpkCMhg/hqdefault.jpg?sqp=-oaymwEXCPYBEIoBSFryq4qpAwkIARUAAIhCGAE=&amp;rs=AOn4CLB3xOxkK2uvwDQX-uJ7MDi3YUqTOw">
          <a:hlinkClick xmlns:r="http://schemas.openxmlformats.org/officeDocument/2006/relationships" r:id="rId1422"/>
          <a:extLst>
            <a:ext uri="{FF2B5EF4-FFF2-40B4-BE49-F238E27FC236}">
              <a16:creationId xmlns:a16="http://schemas.microsoft.com/office/drawing/2014/main" id="{57113197-AE92-4611-8E38-CFF02571E7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4404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3650</xdr:row>
      <xdr:rowOff>0</xdr:rowOff>
    </xdr:from>
    <xdr:to>
      <xdr:col>3</xdr:col>
      <xdr:colOff>171450</xdr:colOff>
      <xdr:row>3652</xdr:row>
      <xdr:rowOff>733425</xdr:rowOff>
    </xdr:to>
    <xdr:pic>
      <xdr:nvPicPr>
        <xdr:cNvPr id="804" name="img" descr="https://i.ytimg.com/vi/wVcwAmI9bQs/hqdefault.jpg?sqp=-oaymwEXCPYBEIoBSFryq4qpAwkIARUAAIhCGAE=&amp;rs=AOn4CLB24FI12HkAZ0aCNWF77yFMnx9VKQ">
          <a:hlinkClick xmlns:r="http://schemas.openxmlformats.org/officeDocument/2006/relationships" r:id="rId1424"/>
          <a:extLst>
            <a:ext uri="{FF2B5EF4-FFF2-40B4-BE49-F238E27FC236}">
              <a16:creationId xmlns:a16="http://schemas.microsoft.com/office/drawing/2014/main" id="{F9110755-F4CF-46EE-9BA1-3A7BC76622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97119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3655</xdr:row>
      <xdr:rowOff>0</xdr:rowOff>
    </xdr:from>
    <xdr:to>
      <xdr:col>3</xdr:col>
      <xdr:colOff>171450</xdr:colOff>
      <xdr:row>3657</xdr:row>
      <xdr:rowOff>733425</xdr:rowOff>
    </xdr:to>
    <xdr:pic>
      <xdr:nvPicPr>
        <xdr:cNvPr id="805" name="img" descr="https://i.ytimg.com/vi/P7w01SFudeA/hqdefault.jpg?sqp=-oaymwEXCPYBEIoBSFryq4qpAwkIARUAAIhCGAE=&amp;rs=AOn4CLCQhzYfnvPPhdPUhAzFpGxu4n4hUw">
          <a:hlinkClick xmlns:r="http://schemas.openxmlformats.org/officeDocument/2006/relationships" r:id="rId1426"/>
          <a:extLst>
            <a:ext uri="{FF2B5EF4-FFF2-40B4-BE49-F238E27FC236}">
              <a16:creationId xmlns:a16="http://schemas.microsoft.com/office/drawing/2014/main" id="{7A43F9CB-3A50-48FA-84BF-C12873403C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00405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3660</xdr:row>
      <xdr:rowOff>0</xdr:rowOff>
    </xdr:from>
    <xdr:to>
      <xdr:col>3</xdr:col>
      <xdr:colOff>171450</xdr:colOff>
      <xdr:row>3662</xdr:row>
      <xdr:rowOff>733425</xdr:rowOff>
    </xdr:to>
    <xdr:pic>
      <xdr:nvPicPr>
        <xdr:cNvPr id="806" name="img" descr="https://i.ytimg.com/vi/DfdsIDUyKSk/hqdefault.jpg?sqp=-oaymwEXCPYBEIoBSFryq4qpAwkIARUAAIhCGAE=&amp;rs=AOn4CLBRrjY8CFqp591YKS6jEco0PHF3ew">
          <a:hlinkClick xmlns:r="http://schemas.openxmlformats.org/officeDocument/2006/relationships" r:id="rId1428"/>
          <a:extLst>
            <a:ext uri="{FF2B5EF4-FFF2-40B4-BE49-F238E27FC236}">
              <a16:creationId xmlns:a16="http://schemas.microsoft.com/office/drawing/2014/main" id="{F940D860-0D5D-4591-B287-5202A6A09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0388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3665</xdr:row>
      <xdr:rowOff>0</xdr:rowOff>
    </xdr:from>
    <xdr:to>
      <xdr:col>3</xdr:col>
      <xdr:colOff>171450</xdr:colOff>
      <xdr:row>3667</xdr:row>
      <xdr:rowOff>733425</xdr:rowOff>
    </xdr:to>
    <xdr:pic>
      <xdr:nvPicPr>
        <xdr:cNvPr id="807" name="img" descr="https://i.ytimg.com/vi/6C1p4HUHlfE/hqdefault.jpg?sqp=-oaymwEXCPYBEIoBSFryq4qpAwkIARUAAIhCGAE=&amp;rs=AOn4CLA1orlyCSjGpD_txpxJ03dG7pqlyQ">
          <a:hlinkClick xmlns:r="http://schemas.openxmlformats.org/officeDocument/2006/relationships" r:id="rId1430"/>
          <a:extLst>
            <a:ext uri="{FF2B5EF4-FFF2-40B4-BE49-F238E27FC236}">
              <a16:creationId xmlns:a16="http://schemas.microsoft.com/office/drawing/2014/main" id="{3AFDB298-0166-4E12-A73E-66BAEAA871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07168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3670</xdr:row>
      <xdr:rowOff>0</xdr:rowOff>
    </xdr:from>
    <xdr:to>
      <xdr:col>3</xdr:col>
      <xdr:colOff>171450</xdr:colOff>
      <xdr:row>3672</xdr:row>
      <xdr:rowOff>733425</xdr:rowOff>
    </xdr:to>
    <xdr:pic>
      <xdr:nvPicPr>
        <xdr:cNvPr id="808" name="img" descr="https://i.ytimg.com/vi/SNdeNyI3SdQ/hqdefault.jpg?sqp=-oaymwEXCPYBEIoBSFryq4qpAwkIARUAAIhCGAE=&amp;rs=AOn4CLArGGxJKOBWB16ImAidlMbQiuI8Lg">
          <a:hlinkClick xmlns:r="http://schemas.openxmlformats.org/officeDocument/2006/relationships" r:id="rId1432"/>
          <a:extLst>
            <a:ext uri="{FF2B5EF4-FFF2-40B4-BE49-F238E27FC236}">
              <a16:creationId xmlns:a16="http://schemas.microsoft.com/office/drawing/2014/main" id="{163B7933-BBFA-4E03-A8C3-E634810D01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0073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3675</xdr:row>
      <xdr:rowOff>0</xdr:rowOff>
    </xdr:from>
    <xdr:to>
      <xdr:col>3</xdr:col>
      <xdr:colOff>171450</xdr:colOff>
      <xdr:row>3677</xdr:row>
      <xdr:rowOff>733425</xdr:rowOff>
    </xdr:to>
    <xdr:pic>
      <xdr:nvPicPr>
        <xdr:cNvPr id="809" name="img" descr="https://i.ytimg.com/vi/z9GXI_9DXF0/hqdefault.jpg?sqp=-oaymwEXCPYBEIoBSFryq4qpAwkIARUAAIhCGAE=&amp;rs=AOn4CLAmmsXjjbmwGTHOLmd7VI9_I57eOw">
          <a:hlinkClick xmlns:r="http://schemas.openxmlformats.org/officeDocument/2006/relationships" r:id="rId1434"/>
          <a:extLst>
            <a:ext uri="{FF2B5EF4-FFF2-40B4-BE49-F238E27FC236}">
              <a16:creationId xmlns:a16="http://schemas.microsoft.com/office/drawing/2014/main" id="{CBF7E059-7BF8-4934-A653-CE34552A51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297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3679</xdr:row>
      <xdr:rowOff>0</xdr:rowOff>
    </xdr:from>
    <xdr:to>
      <xdr:col>3</xdr:col>
      <xdr:colOff>171450</xdr:colOff>
      <xdr:row>3681</xdr:row>
      <xdr:rowOff>733425</xdr:rowOff>
    </xdr:to>
    <xdr:pic>
      <xdr:nvPicPr>
        <xdr:cNvPr id="810" name="img" descr="https://i.ytimg.com/vi/J1X2uy2QDx4/hqdefault.jpg?sqp=-oaymwEXCPYBEIoBSFryq4qpAwkIARUAAIhCGAE=&amp;rs=AOn4CLCA_mmi2PA6MrvIR5k351b59PalqQ">
          <a:hlinkClick xmlns:r="http://schemas.openxmlformats.org/officeDocument/2006/relationships" r:id="rId1436"/>
          <a:extLst>
            <a:ext uri="{FF2B5EF4-FFF2-40B4-BE49-F238E27FC236}">
              <a16:creationId xmlns:a16="http://schemas.microsoft.com/office/drawing/2014/main" id="{AEB0642D-B9DF-4714-B05D-E7BA35448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4740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3683</xdr:row>
      <xdr:rowOff>0</xdr:rowOff>
    </xdr:from>
    <xdr:to>
      <xdr:col>3</xdr:col>
      <xdr:colOff>171450</xdr:colOff>
      <xdr:row>3685</xdr:row>
      <xdr:rowOff>733425</xdr:rowOff>
    </xdr:to>
    <xdr:pic>
      <xdr:nvPicPr>
        <xdr:cNvPr id="811" name="img" descr="https://i.ytimg.com/vi/3J-cYxxHQGQ/hqdefault.jpg?sqp=-oaymwEXCPYBEIoBSFryq4qpAwkIARUAAIhCGAE=&amp;rs=AOn4CLBPRrsO_oCs1TIKZj4ndonVPzuiGg">
          <a:hlinkClick xmlns:r="http://schemas.openxmlformats.org/officeDocument/2006/relationships" r:id="rId1438"/>
          <a:extLst>
            <a:ext uri="{FF2B5EF4-FFF2-40B4-BE49-F238E27FC236}">
              <a16:creationId xmlns:a16="http://schemas.microsoft.com/office/drawing/2014/main" id="{44566E37-2E97-4AEC-B02F-A5752BC408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6312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3687</xdr:row>
      <xdr:rowOff>0</xdr:rowOff>
    </xdr:from>
    <xdr:to>
      <xdr:col>3</xdr:col>
      <xdr:colOff>171450</xdr:colOff>
      <xdr:row>3689</xdr:row>
      <xdr:rowOff>733425</xdr:rowOff>
    </xdr:to>
    <xdr:pic>
      <xdr:nvPicPr>
        <xdr:cNvPr id="812" name="img" descr="https://i.ytimg.com/vi/hjrbb94z2WI/hqdefault.jpg?sqp=-oaymwEXCPYBEIoBSFryq4qpAwkIARUAAIhCGAE=&amp;rs=AOn4CLDrpe8ndRCiZewsZ_1Gv6CKyQvnIQ">
          <a:hlinkClick xmlns:r="http://schemas.openxmlformats.org/officeDocument/2006/relationships" r:id="rId1440"/>
          <a:extLst>
            <a:ext uri="{FF2B5EF4-FFF2-40B4-BE49-F238E27FC236}">
              <a16:creationId xmlns:a16="http://schemas.microsoft.com/office/drawing/2014/main" id="{4FD96A66-813B-4819-BC52-80CBF5D342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18645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3692</xdr:row>
      <xdr:rowOff>0</xdr:rowOff>
    </xdr:from>
    <xdr:to>
      <xdr:col>3</xdr:col>
      <xdr:colOff>171450</xdr:colOff>
      <xdr:row>3694</xdr:row>
      <xdr:rowOff>733425</xdr:rowOff>
    </xdr:to>
    <xdr:pic>
      <xdr:nvPicPr>
        <xdr:cNvPr id="813" name="img" descr="https://i.ytimg.com/vi/e2EPuGabgpc/hqdefault.jpg?sqp=-oaymwEXCPYBEIoBSFryq4qpAwkIARUAAIhCGAE=&amp;rs=AOn4CLBkoAbFmVdFXTYtTcWQhNKgPT-r4g">
          <a:hlinkClick xmlns:r="http://schemas.openxmlformats.org/officeDocument/2006/relationships" r:id="rId1442"/>
          <a:extLst>
            <a:ext uri="{FF2B5EF4-FFF2-40B4-BE49-F238E27FC236}">
              <a16:creationId xmlns:a16="http://schemas.microsoft.com/office/drawing/2014/main" id="{DD57C141-4435-4B23-8367-80B85E35F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2059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3697</xdr:row>
      <xdr:rowOff>0</xdr:rowOff>
    </xdr:from>
    <xdr:to>
      <xdr:col>3</xdr:col>
      <xdr:colOff>171450</xdr:colOff>
      <xdr:row>3699</xdr:row>
      <xdr:rowOff>733425</xdr:rowOff>
    </xdr:to>
    <xdr:pic>
      <xdr:nvPicPr>
        <xdr:cNvPr id="814" name="img" descr="https://i.ytimg.com/vi/uoIXz3KcwME/hqdefault.jpg?sqp=-oaymwEXCPYBEIoBSFryq4qpAwkIARUAAIhCGAE=&amp;rs=AOn4CLCwI2S0Jl63BFlPgrU_BspIhEBUCA">
          <a:hlinkClick xmlns:r="http://schemas.openxmlformats.org/officeDocument/2006/relationships" r:id="rId1444"/>
          <a:extLst>
            <a:ext uri="{FF2B5EF4-FFF2-40B4-BE49-F238E27FC236}">
              <a16:creationId xmlns:a16="http://schemas.microsoft.com/office/drawing/2014/main" id="{EA3803E4-7A96-4CF9-8658-59B1EBDEBD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22932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3702</xdr:row>
      <xdr:rowOff>0</xdr:rowOff>
    </xdr:from>
    <xdr:to>
      <xdr:col>3</xdr:col>
      <xdr:colOff>171450</xdr:colOff>
      <xdr:row>3704</xdr:row>
      <xdr:rowOff>733425</xdr:rowOff>
    </xdr:to>
    <xdr:pic>
      <xdr:nvPicPr>
        <xdr:cNvPr id="815" name="img" descr="https://i.ytimg.com/vi/ccrKGu0MXSc/hqdefault.jpg?sqp=-oaymwEXCPYBEIoBSFryq4qpAwkIARUAAIhCGAE=&amp;rs=AOn4CLCCgT4oO5Wv_o-LQPJPWSsRhJclzQ">
          <a:hlinkClick xmlns:r="http://schemas.openxmlformats.org/officeDocument/2006/relationships" r:id="rId1446"/>
          <a:extLst>
            <a:ext uri="{FF2B5EF4-FFF2-40B4-BE49-F238E27FC236}">
              <a16:creationId xmlns:a16="http://schemas.microsoft.com/office/drawing/2014/main" id="{D6881657-8B10-4711-98DD-4CF501B087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25075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3707</xdr:row>
      <xdr:rowOff>0</xdr:rowOff>
    </xdr:from>
    <xdr:to>
      <xdr:col>3</xdr:col>
      <xdr:colOff>171450</xdr:colOff>
      <xdr:row>3709</xdr:row>
      <xdr:rowOff>733425</xdr:rowOff>
    </xdr:to>
    <xdr:pic>
      <xdr:nvPicPr>
        <xdr:cNvPr id="816" name="img" descr="https://i.ytimg.com/vi/LMkOhmjJhk0/hqdefault.jpg?sqp=-oaymwEXCPYBEIoBSFryq4qpAwkIARUAAIhCGAE=&amp;rs=AOn4CLC96iTutuETzMgHka6pgVntKmNfew">
          <a:hlinkClick xmlns:r="http://schemas.openxmlformats.org/officeDocument/2006/relationships" r:id="rId1448"/>
          <a:extLst>
            <a:ext uri="{FF2B5EF4-FFF2-40B4-BE49-F238E27FC236}">
              <a16:creationId xmlns:a16="http://schemas.microsoft.com/office/drawing/2014/main" id="{7A0D8272-3C8E-4E51-A17B-AC7AE345C0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27027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3712</xdr:row>
      <xdr:rowOff>0</xdr:rowOff>
    </xdr:from>
    <xdr:to>
      <xdr:col>3</xdr:col>
      <xdr:colOff>171450</xdr:colOff>
      <xdr:row>3715</xdr:row>
      <xdr:rowOff>161925</xdr:rowOff>
    </xdr:to>
    <xdr:pic>
      <xdr:nvPicPr>
        <xdr:cNvPr id="817" name="img" descr="https://i.ytimg.com/vi/uWAGOjBpO0k/hqdefault.jpg?sqp=-oaymwEXCPYBEIoBSFryq4qpAwkIARUAAIhCGAE=&amp;rs=AOn4CLCyQvXREKnvin9Q63XrT2HIiyKIJw">
          <a:hlinkClick xmlns:r="http://schemas.openxmlformats.org/officeDocument/2006/relationships" r:id="rId1450"/>
          <a:extLst>
            <a:ext uri="{FF2B5EF4-FFF2-40B4-BE49-F238E27FC236}">
              <a16:creationId xmlns:a16="http://schemas.microsoft.com/office/drawing/2014/main" id="{BFC1495B-BC58-49A8-AE84-8725381A64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29551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3716</xdr:row>
      <xdr:rowOff>0</xdr:rowOff>
    </xdr:from>
    <xdr:to>
      <xdr:col>3</xdr:col>
      <xdr:colOff>171450</xdr:colOff>
      <xdr:row>3718</xdr:row>
      <xdr:rowOff>733425</xdr:rowOff>
    </xdr:to>
    <xdr:pic>
      <xdr:nvPicPr>
        <xdr:cNvPr id="818" name="img" descr="https://i.ytimg.com/vi/yL_fgyXXnSM/hqdefault.jpg?sqp=-oaymwEXCPYBEIoBSFryq4qpAwkIARUAAIhCGAE=&amp;rs=AOn4CLAD75u58vl1vk-dCF9gfriHveGc6Q">
          <a:hlinkClick xmlns:r="http://schemas.openxmlformats.org/officeDocument/2006/relationships" r:id="rId1452"/>
          <a:extLst>
            <a:ext uri="{FF2B5EF4-FFF2-40B4-BE49-F238E27FC236}">
              <a16:creationId xmlns:a16="http://schemas.microsoft.com/office/drawing/2014/main" id="{E94B3AB0-E34A-4D10-B0A1-7E06EEEC0C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30933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3721</xdr:row>
      <xdr:rowOff>0</xdr:rowOff>
    </xdr:from>
    <xdr:to>
      <xdr:col>3</xdr:col>
      <xdr:colOff>171450</xdr:colOff>
      <xdr:row>3723</xdr:row>
      <xdr:rowOff>733425</xdr:rowOff>
    </xdr:to>
    <xdr:pic>
      <xdr:nvPicPr>
        <xdr:cNvPr id="819" name="img" descr="https://i.ytimg.com/vi/2_aZEZ5NIbE/hqdefault.jpg?sqp=-oaymwEXCPYBEIoBSFryq4qpAwkIARUAAIhCGAE=&amp;rs=AOn4CLCXeCd_PPMaKwiwoFjmB7aZVW62Jw">
          <a:hlinkClick xmlns:r="http://schemas.openxmlformats.org/officeDocument/2006/relationships" r:id="rId1454"/>
          <a:extLst>
            <a:ext uri="{FF2B5EF4-FFF2-40B4-BE49-F238E27FC236}">
              <a16:creationId xmlns:a16="http://schemas.microsoft.com/office/drawing/2014/main" id="{6DC56DC0-F232-432B-B2E1-115970E0A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33266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3726</xdr:row>
      <xdr:rowOff>0</xdr:rowOff>
    </xdr:from>
    <xdr:to>
      <xdr:col>3</xdr:col>
      <xdr:colOff>171450</xdr:colOff>
      <xdr:row>3728</xdr:row>
      <xdr:rowOff>733425</xdr:rowOff>
    </xdr:to>
    <xdr:pic>
      <xdr:nvPicPr>
        <xdr:cNvPr id="820" name="img" descr="https://i.ytimg.com/vi/xPrmBcU0cEI/hqdefault.jpg?sqp=-oaymwEXCPYBEIoBSFryq4qpAwkIARUAAIhCGAE=&amp;rs=AOn4CLCwnjs_Pj_uCdQW_i03jmnX4FrF_Q">
          <a:hlinkClick xmlns:r="http://schemas.openxmlformats.org/officeDocument/2006/relationships" r:id="rId1456"/>
          <a:extLst>
            <a:ext uri="{FF2B5EF4-FFF2-40B4-BE49-F238E27FC236}">
              <a16:creationId xmlns:a16="http://schemas.microsoft.com/office/drawing/2014/main" id="{01F812CD-BD0E-453E-8680-22FDF02FE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3540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3731</xdr:row>
      <xdr:rowOff>0</xdr:rowOff>
    </xdr:from>
    <xdr:to>
      <xdr:col>3</xdr:col>
      <xdr:colOff>171450</xdr:colOff>
      <xdr:row>3733</xdr:row>
      <xdr:rowOff>733425</xdr:rowOff>
    </xdr:to>
    <xdr:pic>
      <xdr:nvPicPr>
        <xdr:cNvPr id="821" name="img" descr="https://i.ytimg.com/vi/OZT6QObqrAI/hqdefault.jpg?sqp=-oaymwEXCPYBEIoBSFryq4qpAwkIARUAAIhCGAE=&amp;rs=AOn4CLBsresceIdW59Lc6UW47oWIjEYDDA">
          <a:hlinkClick xmlns:r="http://schemas.openxmlformats.org/officeDocument/2006/relationships" r:id="rId1458"/>
          <a:extLst>
            <a:ext uri="{FF2B5EF4-FFF2-40B4-BE49-F238E27FC236}">
              <a16:creationId xmlns:a16="http://schemas.microsoft.com/office/drawing/2014/main" id="{0F2438D3-10BF-41E3-A702-10CFF2C0CE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37743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3736</xdr:row>
      <xdr:rowOff>0</xdr:rowOff>
    </xdr:from>
    <xdr:to>
      <xdr:col>3</xdr:col>
      <xdr:colOff>171450</xdr:colOff>
      <xdr:row>3738</xdr:row>
      <xdr:rowOff>733425</xdr:rowOff>
    </xdr:to>
    <xdr:pic>
      <xdr:nvPicPr>
        <xdr:cNvPr id="822" name="img" descr="https://i.ytimg.com/vi/cpkth_tjqAg/hqdefault.jpg?sqp=-oaymwEXCPYBEIoBSFryq4qpAwkIARUAAIhCGAE=&amp;rs=AOn4CLAYS0thF_PhJDfSThOF0ElHpdEWug">
          <a:hlinkClick xmlns:r="http://schemas.openxmlformats.org/officeDocument/2006/relationships" r:id="rId1460"/>
          <a:extLst>
            <a:ext uri="{FF2B5EF4-FFF2-40B4-BE49-F238E27FC236}">
              <a16:creationId xmlns:a16="http://schemas.microsoft.com/office/drawing/2014/main" id="{16D5BB5A-36B8-4F28-B4F7-0966361F7A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39886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3741</xdr:row>
      <xdr:rowOff>0</xdr:rowOff>
    </xdr:from>
    <xdr:to>
      <xdr:col>3</xdr:col>
      <xdr:colOff>171450</xdr:colOff>
      <xdr:row>3747</xdr:row>
      <xdr:rowOff>47625</xdr:rowOff>
    </xdr:to>
    <xdr:sp macro="" textlink="">
      <xdr:nvSpPr>
        <xdr:cNvPr id="1846" name="img">
          <a:hlinkClick xmlns:r="http://schemas.openxmlformats.org/officeDocument/2006/relationships" r:id="rId1462"/>
          <a:extLst>
            <a:ext uri="{FF2B5EF4-FFF2-40B4-BE49-F238E27FC236}">
              <a16:creationId xmlns:a16="http://schemas.microsoft.com/office/drawing/2014/main" id="{27680CDE-70EE-41BC-A7B2-DDBAED7664AD}"/>
            </a:ext>
          </a:extLst>
        </xdr:cNvPr>
        <xdr:cNvSpPr>
          <a:spLocks noChangeAspect="1" noChangeArrowheads="1"/>
        </xdr:cNvSpPr>
      </xdr:nvSpPr>
      <xdr:spPr bwMode="auto">
        <a:xfrm>
          <a:off x="0" y="21422201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3746</xdr:row>
      <xdr:rowOff>0</xdr:rowOff>
    </xdr:from>
    <xdr:to>
      <xdr:col>3</xdr:col>
      <xdr:colOff>171450</xdr:colOff>
      <xdr:row>3751</xdr:row>
      <xdr:rowOff>47625</xdr:rowOff>
    </xdr:to>
    <xdr:sp macro="" textlink="">
      <xdr:nvSpPr>
        <xdr:cNvPr id="1847" name="img">
          <a:hlinkClick xmlns:r="http://schemas.openxmlformats.org/officeDocument/2006/relationships" r:id="rId1463"/>
          <a:extLst>
            <a:ext uri="{FF2B5EF4-FFF2-40B4-BE49-F238E27FC236}">
              <a16:creationId xmlns:a16="http://schemas.microsoft.com/office/drawing/2014/main" id="{F0F95651-50FF-42AC-98DE-32BB8EB475B1}"/>
            </a:ext>
          </a:extLst>
        </xdr:cNvPr>
        <xdr:cNvSpPr>
          <a:spLocks noChangeAspect="1" noChangeArrowheads="1"/>
        </xdr:cNvSpPr>
      </xdr:nvSpPr>
      <xdr:spPr bwMode="auto">
        <a:xfrm>
          <a:off x="0" y="21439822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3751</xdr:row>
      <xdr:rowOff>0</xdr:rowOff>
    </xdr:from>
    <xdr:to>
      <xdr:col>3</xdr:col>
      <xdr:colOff>171450</xdr:colOff>
      <xdr:row>3754</xdr:row>
      <xdr:rowOff>285750</xdr:rowOff>
    </xdr:to>
    <xdr:sp macro="" textlink="">
      <xdr:nvSpPr>
        <xdr:cNvPr id="1848" name="img">
          <a:hlinkClick xmlns:r="http://schemas.openxmlformats.org/officeDocument/2006/relationships" r:id="rId1464"/>
          <a:extLst>
            <a:ext uri="{FF2B5EF4-FFF2-40B4-BE49-F238E27FC236}">
              <a16:creationId xmlns:a16="http://schemas.microsoft.com/office/drawing/2014/main" id="{35E6096A-F727-4C40-A29C-BEAEBB3382C7}"/>
            </a:ext>
          </a:extLst>
        </xdr:cNvPr>
        <xdr:cNvSpPr>
          <a:spLocks noChangeAspect="1" noChangeArrowheads="1"/>
        </xdr:cNvSpPr>
      </xdr:nvSpPr>
      <xdr:spPr bwMode="auto">
        <a:xfrm>
          <a:off x="0" y="2145934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3756</xdr:row>
      <xdr:rowOff>0</xdr:rowOff>
    </xdr:from>
    <xdr:to>
      <xdr:col>3</xdr:col>
      <xdr:colOff>171450</xdr:colOff>
      <xdr:row>3760</xdr:row>
      <xdr:rowOff>47625</xdr:rowOff>
    </xdr:to>
    <xdr:sp macro="" textlink="">
      <xdr:nvSpPr>
        <xdr:cNvPr id="1849" name="img">
          <a:hlinkClick xmlns:r="http://schemas.openxmlformats.org/officeDocument/2006/relationships" r:id="rId1465"/>
          <a:extLst>
            <a:ext uri="{FF2B5EF4-FFF2-40B4-BE49-F238E27FC236}">
              <a16:creationId xmlns:a16="http://schemas.microsoft.com/office/drawing/2014/main" id="{656B5B79-D929-42AF-A792-58FF498BF256}"/>
            </a:ext>
          </a:extLst>
        </xdr:cNvPr>
        <xdr:cNvSpPr>
          <a:spLocks noChangeAspect="1" noChangeArrowheads="1"/>
        </xdr:cNvSpPr>
      </xdr:nvSpPr>
      <xdr:spPr bwMode="auto">
        <a:xfrm>
          <a:off x="0" y="214826850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3761</xdr:row>
      <xdr:rowOff>0</xdr:rowOff>
    </xdr:from>
    <xdr:to>
      <xdr:col>3</xdr:col>
      <xdr:colOff>171450</xdr:colOff>
      <xdr:row>3765</xdr:row>
      <xdr:rowOff>47625</xdr:rowOff>
    </xdr:to>
    <xdr:sp macro="" textlink="">
      <xdr:nvSpPr>
        <xdr:cNvPr id="1850" name="img">
          <a:hlinkClick xmlns:r="http://schemas.openxmlformats.org/officeDocument/2006/relationships" r:id="rId1466"/>
          <a:extLst>
            <a:ext uri="{FF2B5EF4-FFF2-40B4-BE49-F238E27FC236}">
              <a16:creationId xmlns:a16="http://schemas.microsoft.com/office/drawing/2014/main" id="{750F38C1-D0D8-479B-9131-2234C1F0A3E2}"/>
            </a:ext>
          </a:extLst>
        </xdr:cNvPr>
        <xdr:cNvSpPr>
          <a:spLocks noChangeAspect="1" noChangeArrowheads="1"/>
        </xdr:cNvSpPr>
      </xdr:nvSpPr>
      <xdr:spPr bwMode="auto">
        <a:xfrm>
          <a:off x="0" y="215041162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3766</xdr:row>
      <xdr:rowOff>0</xdr:rowOff>
    </xdr:from>
    <xdr:to>
      <xdr:col>3</xdr:col>
      <xdr:colOff>171450</xdr:colOff>
      <xdr:row>3772</xdr:row>
      <xdr:rowOff>47625</xdr:rowOff>
    </xdr:to>
    <xdr:sp macro="" textlink="">
      <xdr:nvSpPr>
        <xdr:cNvPr id="1851" name="img">
          <a:hlinkClick xmlns:r="http://schemas.openxmlformats.org/officeDocument/2006/relationships" r:id="rId1467"/>
          <a:extLst>
            <a:ext uri="{FF2B5EF4-FFF2-40B4-BE49-F238E27FC236}">
              <a16:creationId xmlns:a16="http://schemas.microsoft.com/office/drawing/2014/main" id="{9AF81ED4-D2E1-4265-9005-8832F73569D7}"/>
            </a:ext>
          </a:extLst>
        </xdr:cNvPr>
        <xdr:cNvSpPr>
          <a:spLocks noChangeAspect="1" noChangeArrowheads="1"/>
        </xdr:cNvSpPr>
      </xdr:nvSpPr>
      <xdr:spPr bwMode="auto">
        <a:xfrm>
          <a:off x="0" y="2152554750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3771</xdr:row>
      <xdr:rowOff>0</xdr:rowOff>
    </xdr:from>
    <xdr:to>
      <xdr:col>3</xdr:col>
      <xdr:colOff>171450</xdr:colOff>
      <xdr:row>3773</xdr:row>
      <xdr:rowOff>1619250</xdr:rowOff>
    </xdr:to>
    <xdr:sp macro="" textlink="">
      <xdr:nvSpPr>
        <xdr:cNvPr id="1852" name="img">
          <a:hlinkClick xmlns:r="http://schemas.openxmlformats.org/officeDocument/2006/relationships" r:id="rId1468"/>
          <a:extLst>
            <a:ext uri="{FF2B5EF4-FFF2-40B4-BE49-F238E27FC236}">
              <a16:creationId xmlns:a16="http://schemas.microsoft.com/office/drawing/2014/main" id="{66645433-3CDA-49F6-A388-3DA2A37F5C6B}"/>
            </a:ext>
          </a:extLst>
        </xdr:cNvPr>
        <xdr:cNvSpPr>
          <a:spLocks noChangeAspect="1" noChangeArrowheads="1"/>
        </xdr:cNvSpPr>
      </xdr:nvSpPr>
      <xdr:spPr bwMode="auto">
        <a:xfrm>
          <a:off x="0" y="2154316875"/>
          <a:ext cx="2000250" cy="200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3776</xdr:row>
      <xdr:rowOff>0</xdr:rowOff>
    </xdr:from>
    <xdr:to>
      <xdr:col>3</xdr:col>
      <xdr:colOff>171450</xdr:colOff>
      <xdr:row>3779</xdr:row>
      <xdr:rowOff>161925</xdr:rowOff>
    </xdr:to>
    <xdr:pic>
      <xdr:nvPicPr>
        <xdr:cNvPr id="830" name="img" descr="https://i.ytimg.com/vi/tZ0e8JRu_9U/hqdefault.jpg?sqp=-oaymwEXCPYBEIoBSFryq4qpAwkIARUAAIhCGAE=&amp;rs=AOn4CLCMYWLBPFUM8SeR8pd8Zbn3qkd3zw">
          <a:hlinkClick xmlns:r="http://schemas.openxmlformats.org/officeDocument/2006/relationships" r:id="rId1469"/>
          <a:extLst>
            <a:ext uri="{FF2B5EF4-FFF2-40B4-BE49-F238E27FC236}">
              <a16:creationId xmlns:a16="http://schemas.microsoft.com/office/drawing/2014/main" id="{2F93F931-8B3A-435D-907B-1E57FE7DC6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570315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3781</xdr:row>
      <xdr:rowOff>0</xdr:rowOff>
    </xdr:from>
    <xdr:to>
      <xdr:col>3</xdr:col>
      <xdr:colOff>171450</xdr:colOff>
      <xdr:row>3783</xdr:row>
      <xdr:rowOff>733425</xdr:rowOff>
    </xdr:to>
    <xdr:pic>
      <xdr:nvPicPr>
        <xdr:cNvPr id="831" name="img" descr="https://i.ytimg.com/vi/ACRMDblJuZI/hqdefault.jpg?sqp=-oaymwEXCPYBEIoBSFryq4qpAwkIARUAAIhCGAE=&amp;rs=AOn4CLBZMp5g4psd5RP5f3p3uNEjyFPiIw">
          <a:hlinkClick xmlns:r="http://schemas.openxmlformats.org/officeDocument/2006/relationships" r:id="rId1471"/>
          <a:extLst>
            <a:ext uri="{FF2B5EF4-FFF2-40B4-BE49-F238E27FC236}">
              <a16:creationId xmlns:a16="http://schemas.microsoft.com/office/drawing/2014/main" id="{1993226B-BBBC-4D15-BAFA-840ACED8CC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58603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3786</xdr:row>
      <xdr:rowOff>0</xdr:rowOff>
    </xdr:from>
    <xdr:to>
      <xdr:col>3</xdr:col>
      <xdr:colOff>171450</xdr:colOff>
      <xdr:row>3788</xdr:row>
      <xdr:rowOff>733425</xdr:rowOff>
    </xdr:to>
    <xdr:pic>
      <xdr:nvPicPr>
        <xdr:cNvPr id="832" name="img" descr="https://i.ytimg.com/vi/mjWU9l1mWsU/hqdefault.jpg?sqp=-oaymwEXCPYBEIoBSFryq4qpAwkIARUAAIhCGAE=&amp;rs=AOn4CLCQrhvnXmR0Mmv0dViPXyEFC-S3qQ">
          <a:hlinkClick xmlns:r="http://schemas.openxmlformats.org/officeDocument/2006/relationships" r:id="rId1473"/>
          <a:extLst>
            <a:ext uri="{FF2B5EF4-FFF2-40B4-BE49-F238E27FC236}">
              <a16:creationId xmlns:a16="http://schemas.microsoft.com/office/drawing/2014/main" id="{BA02E024-3FEE-4183-AEC3-DF68816161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603652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3790</xdr:row>
      <xdr:rowOff>0</xdr:rowOff>
    </xdr:from>
    <xdr:to>
      <xdr:col>3</xdr:col>
      <xdr:colOff>171450</xdr:colOff>
      <xdr:row>3792</xdr:row>
      <xdr:rowOff>733425</xdr:rowOff>
    </xdr:to>
    <xdr:pic>
      <xdr:nvPicPr>
        <xdr:cNvPr id="833" name="img" descr="https://i.ytimg.com/vi/TMHhylNs-3Q/hqdefault.jpg?sqp=-oaymwEXCPYBEIoBSFryq4qpAwkIARUAAIhCGAE=&amp;rs=AOn4CLCnTy7pWBBr3JF_kYQSYoapXMIcbQ">
          <a:hlinkClick xmlns:r="http://schemas.openxmlformats.org/officeDocument/2006/relationships" r:id="rId1475"/>
          <a:extLst>
            <a:ext uri="{FF2B5EF4-FFF2-40B4-BE49-F238E27FC236}">
              <a16:creationId xmlns:a16="http://schemas.microsoft.com/office/drawing/2014/main" id="{0735A6B7-9A79-4D95-926D-7B53685897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625083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3794</xdr:row>
      <xdr:rowOff>0</xdr:rowOff>
    </xdr:from>
    <xdr:to>
      <xdr:col>3</xdr:col>
      <xdr:colOff>171450</xdr:colOff>
      <xdr:row>3796</xdr:row>
      <xdr:rowOff>733425</xdr:rowOff>
    </xdr:to>
    <xdr:pic>
      <xdr:nvPicPr>
        <xdr:cNvPr id="834" name="img" descr="https://i.ytimg.com/vi/mWm-CztZqsg/hqdefault.jpg?sqp=-oaymwEXCPYBEIoBSFryq4qpAwkIARUAAIhCGAE=&amp;rs=AOn4CLCbQwH7-7HMiCPXj4ng96gjAFoQdw">
          <a:hlinkClick xmlns:r="http://schemas.openxmlformats.org/officeDocument/2006/relationships" r:id="rId1477"/>
          <a:extLst>
            <a:ext uri="{FF2B5EF4-FFF2-40B4-BE49-F238E27FC236}">
              <a16:creationId xmlns:a16="http://schemas.microsoft.com/office/drawing/2014/main" id="{8A73D51C-D148-4B71-B8EB-2918F04A50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64080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3799</xdr:row>
      <xdr:rowOff>0</xdr:rowOff>
    </xdr:from>
    <xdr:to>
      <xdr:col>3</xdr:col>
      <xdr:colOff>171450</xdr:colOff>
      <xdr:row>3801</xdr:row>
      <xdr:rowOff>733425</xdr:rowOff>
    </xdr:to>
    <xdr:pic>
      <xdr:nvPicPr>
        <xdr:cNvPr id="835" name="img" descr="https://i.ytimg.com/vi/llludb_1j58/hqdefault.jpg?sqp=-oaymwEXCPYBEIoBSFryq4qpAwkIARUAAIhCGAE=&amp;rs=AOn4CLBZEdnNam7pEetsoSDlCs0sF-SsSg">
          <a:hlinkClick xmlns:r="http://schemas.openxmlformats.org/officeDocument/2006/relationships" r:id="rId1479"/>
          <a:extLst>
            <a:ext uri="{FF2B5EF4-FFF2-40B4-BE49-F238E27FC236}">
              <a16:creationId xmlns:a16="http://schemas.microsoft.com/office/drawing/2014/main" id="{801443B0-9F0D-429A-8F4A-8E5C825B5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66604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3804</xdr:row>
      <xdr:rowOff>0</xdr:rowOff>
    </xdr:from>
    <xdr:to>
      <xdr:col>3</xdr:col>
      <xdr:colOff>171450</xdr:colOff>
      <xdr:row>3806</xdr:row>
      <xdr:rowOff>733425</xdr:rowOff>
    </xdr:to>
    <xdr:pic>
      <xdr:nvPicPr>
        <xdr:cNvPr id="836" name="img" descr="https://i.ytimg.com/vi/3omVb8Xr184/hqdefault.jpg?sqp=-oaymwEXCPYBEIoBSFryq4qpAwkIARUAAIhCGAE=&amp;rs=AOn4CLB2xmLQNgtm-eFQbv5yjERB0mE5Dw">
          <a:hlinkClick xmlns:r="http://schemas.openxmlformats.org/officeDocument/2006/relationships" r:id="rId1481"/>
          <a:extLst>
            <a:ext uri="{FF2B5EF4-FFF2-40B4-BE49-F238E27FC236}">
              <a16:creationId xmlns:a16="http://schemas.microsoft.com/office/drawing/2014/main" id="{89C032B6-FF08-4127-A76B-5BD6800E49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68937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3809</xdr:row>
      <xdr:rowOff>0</xdr:rowOff>
    </xdr:from>
    <xdr:to>
      <xdr:col>3</xdr:col>
      <xdr:colOff>171450</xdr:colOff>
      <xdr:row>3811</xdr:row>
      <xdr:rowOff>733425</xdr:rowOff>
    </xdr:to>
    <xdr:pic>
      <xdr:nvPicPr>
        <xdr:cNvPr id="837" name="img" descr="https://i.ytimg.com/vi/ZxoxPapPxXk/hqdefault.jpg?sqp=-oaymwEXCPYBEIoBSFryq4qpAwkIARUAAIhCGAE=&amp;rs=AOn4CLAeciIq05nJH-Vw1odvvoJ699a48Q">
          <a:hlinkClick xmlns:r="http://schemas.openxmlformats.org/officeDocument/2006/relationships" r:id="rId1483"/>
          <a:extLst>
            <a:ext uri="{FF2B5EF4-FFF2-40B4-BE49-F238E27FC236}">
              <a16:creationId xmlns:a16="http://schemas.microsoft.com/office/drawing/2014/main" id="{D08A9EB3-8D40-4F77-9C11-F2E8451C93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0699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3814</xdr:row>
      <xdr:rowOff>0</xdr:rowOff>
    </xdr:from>
    <xdr:to>
      <xdr:col>3</xdr:col>
      <xdr:colOff>171450</xdr:colOff>
      <xdr:row>3816</xdr:row>
      <xdr:rowOff>733425</xdr:rowOff>
    </xdr:to>
    <xdr:pic>
      <xdr:nvPicPr>
        <xdr:cNvPr id="838" name="img" descr="https://i.ytimg.com/vi/1B3HLega3xk/hqdefault.jpg?sqp=-oaymwEXCPYBEIoBSFryq4qpAwkIARUAAIhCGAE=&amp;rs=AOn4CLCw890DqwIdGZm4p_Cz5x1I1xHIrA">
          <a:hlinkClick xmlns:r="http://schemas.openxmlformats.org/officeDocument/2006/relationships" r:id="rId1485"/>
          <a:extLst>
            <a:ext uri="{FF2B5EF4-FFF2-40B4-BE49-F238E27FC236}">
              <a16:creationId xmlns:a16="http://schemas.microsoft.com/office/drawing/2014/main" id="{FD61901C-C49B-4660-8781-8528EB383F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2843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3819</xdr:row>
      <xdr:rowOff>0</xdr:rowOff>
    </xdr:from>
    <xdr:to>
      <xdr:col>3</xdr:col>
      <xdr:colOff>171450</xdr:colOff>
      <xdr:row>3821</xdr:row>
      <xdr:rowOff>733425</xdr:rowOff>
    </xdr:to>
    <xdr:pic>
      <xdr:nvPicPr>
        <xdr:cNvPr id="839" name="img" descr="https://i.ytimg.com/vi/rbYdXbEVm6E/hqdefault.jpg?sqp=-oaymwEXCPYBEIoBSFryq4qpAwkIARUAAIhCGAE=&amp;rs=AOn4CLBBZAzXk9GQ7WEVNj3AbanRT6hA3Q">
          <a:hlinkClick xmlns:r="http://schemas.openxmlformats.org/officeDocument/2006/relationships" r:id="rId1487"/>
          <a:extLst>
            <a:ext uri="{FF2B5EF4-FFF2-40B4-BE49-F238E27FC236}">
              <a16:creationId xmlns:a16="http://schemas.microsoft.com/office/drawing/2014/main" id="{5E0A4891-FAF2-4942-BFB5-CACC6D9AFB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49861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3824</xdr:row>
      <xdr:rowOff>0</xdr:rowOff>
    </xdr:from>
    <xdr:to>
      <xdr:col>3</xdr:col>
      <xdr:colOff>171450</xdr:colOff>
      <xdr:row>3826</xdr:row>
      <xdr:rowOff>733425</xdr:rowOff>
    </xdr:to>
    <xdr:pic>
      <xdr:nvPicPr>
        <xdr:cNvPr id="840" name="img" descr="https://i.ytimg.com/vi/ed7pFle2yM8/hqdefault.jpg?sqp=-oaymwEXCPYBEIoBSFryq4qpAwkIARUAAIhCGAE=&amp;rs=AOn4CLBcJCIckh_gqKNINiOxmQ7kXKaMJQ">
          <a:hlinkClick xmlns:r="http://schemas.openxmlformats.org/officeDocument/2006/relationships" r:id="rId1489"/>
          <a:extLst>
            <a:ext uri="{FF2B5EF4-FFF2-40B4-BE49-F238E27FC236}">
              <a16:creationId xmlns:a16="http://schemas.microsoft.com/office/drawing/2014/main" id="{04824DC2-20B7-413E-88ED-812636AE3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731975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3829</xdr:row>
      <xdr:rowOff>0</xdr:rowOff>
    </xdr:from>
    <xdr:to>
      <xdr:col>3</xdr:col>
      <xdr:colOff>171450</xdr:colOff>
      <xdr:row>3831</xdr:row>
      <xdr:rowOff>733425</xdr:rowOff>
    </xdr:to>
    <xdr:pic>
      <xdr:nvPicPr>
        <xdr:cNvPr id="841" name="img" descr="https://i.ytimg.com/vi/hCCNpPNigVc/hqdefault.jpg?sqp=-oaymwEXCPYBEIoBSFryq4qpAwkIARUAAIhCGAE=&amp;rs=AOn4CLCCfUbVEPKFsHxWHeoYU7_Yw6Lx5Q">
          <a:hlinkClick xmlns:r="http://schemas.openxmlformats.org/officeDocument/2006/relationships" r:id="rId1491"/>
          <a:extLst>
            <a:ext uri="{FF2B5EF4-FFF2-40B4-BE49-F238E27FC236}">
              <a16:creationId xmlns:a16="http://schemas.microsoft.com/office/drawing/2014/main" id="{0A5FF7C0-DB48-4BAC-9025-B01899B697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946287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3834</xdr:row>
      <xdr:rowOff>0</xdr:rowOff>
    </xdr:from>
    <xdr:to>
      <xdr:col>3</xdr:col>
      <xdr:colOff>171450</xdr:colOff>
      <xdr:row>3836</xdr:row>
      <xdr:rowOff>733425</xdr:rowOff>
    </xdr:to>
    <xdr:pic>
      <xdr:nvPicPr>
        <xdr:cNvPr id="842" name="img" descr="https://i.ytimg.com/vi/SfSxB27Nexc/hqdefault.jpg?sqp=-oaymwEXCPYBEIoBSFryq4qpAwkIARUAAIhCGAE=&amp;rs=AOn4CLChIW7sLYf-DrOI-WeTjDYeDFK9Cw">
          <a:hlinkClick xmlns:r="http://schemas.openxmlformats.org/officeDocument/2006/relationships" r:id="rId1493"/>
          <a:extLst>
            <a:ext uri="{FF2B5EF4-FFF2-40B4-BE49-F238E27FC236}">
              <a16:creationId xmlns:a16="http://schemas.microsoft.com/office/drawing/2014/main" id="{DFCEF85A-7080-47D5-91F6-EE8A2709D8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82368000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3839</xdr:row>
      <xdr:rowOff>0</xdr:rowOff>
    </xdr:from>
    <xdr:to>
      <xdr:col>3</xdr:col>
      <xdr:colOff>171450</xdr:colOff>
      <xdr:row>3841</xdr:row>
      <xdr:rowOff>733425</xdr:rowOff>
    </xdr:to>
    <xdr:pic>
      <xdr:nvPicPr>
        <xdr:cNvPr id="843" name="img" descr="https://i.ytimg.com/vi/l6H7-GKCDBQ/hqdefault.jpg?sqp=-oaymwEXCPYBEIoBSFryq4qpAwkIARUAAIhCGAE=&amp;rs=AOn4CLC3TFQrtuDT2ipDqOnDg4K8qgv0-Q">
          <a:hlinkClick xmlns:r="http://schemas.openxmlformats.org/officeDocument/2006/relationships" r:id="rId1495"/>
          <a:extLst>
            <a:ext uri="{FF2B5EF4-FFF2-40B4-BE49-F238E27FC236}">
              <a16:creationId xmlns:a16="http://schemas.microsoft.com/office/drawing/2014/main" id="{A7B05BB9-0F50-4BDE-B307-EF407781C2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85463625"/>
          <a:ext cx="200025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522" Type="http://schemas.openxmlformats.org/officeDocument/2006/relationships/hyperlink" Target="https://www.youtube.com/watch?v=Jninm8r1v1g" TargetMode="External"/><Relationship Id="rId21" Type="http://schemas.openxmlformats.org/officeDocument/2006/relationships/hyperlink" Target="https://www.youtube.com/watch?v=kGAAAD87QHU" TargetMode="External"/><Relationship Id="rId170" Type="http://schemas.openxmlformats.org/officeDocument/2006/relationships/hyperlink" Target="https://www.youtube.com/watch?v=SS7NExricYw" TargetMode="External"/><Relationship Id="rId268" Type="http://schemas.openxmlformats.org/officeDocument/2006/relationships/hyperlink" Target="https://www.youtube.com/watch?v=BR7xSqOBxPo" TargetMode="External"/><Relationship Id="rId475" Type="http://schemas.openxmlformats.org/officeDocument/2006/relationships/hyperlink" Target="https://www.youtube.com/watch?v=jzSX_uBstSA" TargetMode="External"/><Relationship Id="rId682" Type="http://schemas.openxmlformats.org/officeDocument/2006/relationships/hyperlink" Target="https://www.youtube.com/watch?v=He8SX-BzcIY" TargetMode="External"/><Relationship Id="rId128" Type="http://schemas.openxmlformats.org/officeDocument/2006/relationships/hyperlink" Target="https://www.youtube.com/watch?v=0hSCclbhNN4" TargetMode="External"/><Relationship Id="rId335" Type="http://schemas.openxmlformats.org/officeDocument/2006/relationships/hyperlink" Target="https://www.youtube.com/watch?v=P-T2fGRSQ1U" TargetMode="External"/><Relationship Id="rId542" Type="http://schemas.openxmlformats.org/officeDocument/2006/relationships/hyperlink" Target="https://www.youtube.com/watch?v=1TIvgR3KkLU" TargetMode="External"/><Relationship Id="rId987" Type="http://schemas.openxmlformats.org/officeDocument/2006/relationships/hyperlink" Target="https://www.youtube.com/watch?v=N2sdwDQMsdw" TargetMode="External"/><Relationship Id="rId1172" Type="http://schemas.openxmlformats.org/officeDocument/2006/relationships/hyperlink" Target="https://www.youtube.com/watch?v=ulQWJH2e4PM" TargetMode="External"/><Relationship Id="rId402" Type="http://schemas.openxmlformats.org/officeDocument/2006/relationships/hyperlink" Target="https://www.youtube.com/watch?v=oupppoVp3Dk" TargetMode="External"/><Relationship Id="rId847" Type="http://schemas.openxmlformats.org/officeDocument/2006/relationships/hyperlink" Target="https://www.youtube.com/watch?v=czu4M978vUk" TargetMode="External"/><Relationship Id="rId1032" Type="http://schemas.openxmlformats.org/officeDocument/2006/relationships/hyperlink" Target="https://www.youtube.com/watch?v=iuqUe9pdTc0" TargetMode="External"/><Relationship Id="rId1477" Type="http://schemas.openxmlformats.org/officeDocument/2006/relationships/hyperlink" Target="https://www.youtube.com/watch?v=xswUGZOVdc4" TargetMode="External"/><Relationship Id="rId1684" Type="http://schemas.openxmlformats.org/officeDocument/2006/relationships/hyperlink" Target="https://www.youtube.com/watch?v=l6H7-GKCDBQ" TargetMode="External"/><Relationship Id="rId707" Type="http://schemas.openxmlformats.org/officeDocument/2006/relationships/hyperlink" Target="https://www.youtube.com/watch?v=EE5jNut1czc" TargetMode="External"/><Relationship Id="rId914" Type="http://schemas.openxmlformats.org/officeDocument/2006/relationships/hyperlink" Target="https://www.youtube.com/watch?v=rTeKZRsZvDY" TargetMode="External"/><Relationship Id="rId1337" Type="http://schemas.openxmlformats.org/officeDocument/2006/relationships/hyperlink" Target="https://www.youtube.com/watch?v=7EM3jeSvdBI" TargetMode="External"/><Relationship Id="rId1544" Type="http://schemas.openxmlformats.org/officeDocument/2006/relationships/hyperlink" Target="https://www.youtube.com/watch?v=RUz7uC-qfBw" TargetMode="External"/><Relationship Id="rId43" Type="http://schemas.openxmlformats.org/officeDocument/2006/relationships/hyperlink" Target="https://www.youtube.com/watch?v=_dxk_DhK8bo" TargetMode="External"/><Relationship Id="rId1404" Type="http://schemas.openxmlformats.org/officeDocument/2006/relationships/hyperlink" Target="https://www.youtube.com/watch?v=l6IGgCBBgJk" TargetMode="External"/><Relationship Id="rId1611" Type="http://schemas.openxmlformats.org/officeDocument/2006/relationships/hyperlink" Target="https://www.youtube.com/watch?v=6C1p4HUHlfE" TargetMode="External"/><Relationship Id="rId192" Type="http://schemas.openxmlformats.org/officeDocument/2006/relationships/hyperlink" Target="https://www.youtube.com/watch?v=etbMY2hrCLk" TargetMode="External"/><Relationship Id="rId497" Type="http://schemas.openxmlformats.org/officeDocument/2006/relationships/hyperlink" Target="https://www.youtube.com/watch?v=JWnyTJ96upw" TargetMode="External"/><Relationship Id="rId357" Type="http://schemas.openxmlformats.org/officeDocument/2006/relationships/hyperlink" Target="https://www.youtube.com/watch?v=b0RgkTe3qGM" TargetMode="External"/><Relationship Id="rId1194" Type="http://schemas.openxmlformats.org/officeDocument/2006/relationships/hyperlink" Target="https://www.youtube.com/watch?v=O44nwK-nJZs" TargetMode="External"/><Relationship Id="rId217" Type="http://schemas.openxmlformats.org/officeDocument/2006/relationships/hyperlink" Target="https://www.youtube.com/watch?v=TD37CH3Dc-w" TargetMode="External"/><Relationship Id="rId564" Type="http://schemas.openxmlformats.org/officeDocument/2006/relationships/hyperlink" Target="https://www.youtube.com/watch?v=fDdYiDyeKDs" TargetMode="External"/><Relationship Id="rId771" Type="http://schemas.openxmlformats.org/officeDocument/2006/relationships/hyperlink" Target="https://www.youtube.com/watch?v=5Uxg9-mIGX8" TargetMode="External"/><Relationship Id="rId869" Type="http://schemas.openxmlformats.org/officeDocument/2006/relationships/hyperlink" Target="https://www.youtube.com/watch?v=bOCx853wJ3E" TargetMode="External"/><Relationship Id="rId1499" Type="http://schemas.openxmlformats.org/officeDocument/2006/relationships/hyperlink" Target="https://www.youtube.com/watch?v=w1VH_UHeZko" TargetMode="External"/><Relationship Id="rId424" Type="http://schemas.openxmlformats.org/officeDocument/2006/relationships/hyperlink" Target="https://www.youtube.com/watch?v=AR53mQ_hGoI" TargetMode="External"/><Relationship Id="rId631" Type="http://schemas.openxmlformats.org/officeDocument/2006/relationships/hyperlink" Target="https://www.youtube.com/watch?v=Hjz_h2xHGZM" TargetMode="External"/><Relationship Id="rId729" Type="http://schemas.openxmlformats.org/officeDocument/2006/relationships/hyperlink" Target="https://www.youtube.com/watch?v=Cj2vBG5vXU0" TargetMode="External"/><Relationship Id="rId1054" Type="http://schemas.openxmlformats.org/officeDocument/2006/relationships/hyperlink" Target="https://www.youtube.com/watch?v=uqdfZbv7hlM" TargetMode="External"/><Relationship Id="rId1261" Type="http://schemas.openxmlformats.org/officeDocument/2006/relationships/hyperlink" Target="https://www.youtube.com/watch?v=fdHjqVEQvLw" TargetMode="External"/><Relationship Id="rId1359" Type="http://schemas.openxmlformats.org/officeDocument/2006/relationships/hyperlink" Target="https://www.youtube.com/watch?v=Hk10JWCX4JY" TargetMode="External"/><Relationship Id="rId936" Type="http://schemas.openxmlformats.org/officeDocument/2006/relationships/hyperlink" Target="https://www.youtube.com/watch?v=fbe8zgbwOI0" TargetMode="External"/><Relationship Id="rId1121" Type="http://schemas.openxmlformats.org/officeDocument/2006/relationships/hyperlink" Target="https://www.youtube.com/watch?v=OeJ0e7_ctEQ" TargetMode="External"/><Relationship Id="rId1219" Type="http://schemas.openxmlformats.org/officeDocument/2006/relationships/hyperlink" Target="https://www.youtube.com/watch?v=r_zQ9xD5n-0" TargetMode="External"/><Relationship Id="rId1566" Type="http://schemas.openxmlformats.org/officeDocument/2006/relationships/hyperlink" Target="https://www.youtube.com/watch?v=K_HDrDrkLi0" TargetMode="External"/><Relationship Id="rId65" Type="http://schemas.openxmlformats.org/officeDocument/2006/relationships/hyperlink" Target="https://www.youtube.com/watch?v=G_8RwctMshw" TargetMode="External"/><Relationship Id="rId1426" Type="http://schemas.openxmlformats.org/officeDocument/2006/relationships/hyperlink" Target="https://www.youtube.com/watch?v=cqEujfGWlhs" TargetMode="External"/><Relationship Id="rId1633" Type="http://schemas.openxmlformats.org/officeDocument/2006/relationships/hyperlink" Target="https://www.youtube.com/watch?v=yL_fgyXXnSM" TargetMode="External"/><Relationship Id="rId281" Type="http://schemas.openxmlformats.org/officeDocument/2006/relationships/hyperlink" Target="https://www.youtube.com/watch?v=twL4OsI-tM8" TargetMode="External"/><Relationship Id="rId141" Type="http://schemas.openxmlformats.org/officeDocument/2006/relationships/hyperlink" Target="https://www.youtube.com/watch?v=8bVHgY4doDo" TargetMode="External"/><Relationship Id="rId379" Type="http://schemas.openxmlformats.org/officeDocument/2006/relationships/hyperlink" Target="https://www.youtube.com/watch?v=4DZCmgq0Bo4" TargetMode="External"/><Relationship Id="rId586" Type="http://schemas.openxmlformats.org/officeDocument/2006/relationships/hyperlink" Target="https://www.youtube.com/watch?v=0XS5T0kbEQM" TargetMode="External"/><Relationship Id="rId793" Type="http://schemas.openxmlformats.org/officeDocument/2006/relationships/hyperlink" Target="https://www.youtube.com/watch?v=chb6F9Q7CWU" TargetMode="External"/><Relationship Id="rId7" Type="http://schemas.openxmlformats.org/officeDocument/2006/relationships/hyperlink" Target="https://www.youtube.com/watch?v=pZWZb6E9HqE" TargetMode="External"/><Relationship Id="rId239" Type="http://schemas.openxmlformats.org/officeDocument/2006/relationships/hyperlink" Target="https://www.youtube.com/watch?v=WQRKRKmUjls" TargetMode="External"/><Relationship Id="rId446" Type="http://schemas.openxmlformats.org/officeDocument/2006/relationships/hyperlink" Target="https://www.youtube.com/watch?v=f1i_ukiLQYY" TargetMode="External"/><Relationship Id="rId653" Type="http://schemas.openxmlformats.org/officeDocument/2006/relationships/hyperlink" Target="https://www.youtube.com/watch?v=SG8lFn1Kxhc" TargetMode="External"/><Relationship Id="rId1076" Type="http://schemas.openxmlformats.org/officeDocument/2006/relationships/hyperlink" Target="https://www.youtube.com/watch?v=ng9pFkb3nko" TargetMode="External"/><Relationship Id="rId1283" Type="http://schemas.openxmlformats.org/officeDocument/2006/relationships/hyperlink" Target="https://www.youtube.com/watch?v=42SNpiK63A8" TargetMode="External"/><Relationship Id="rId1490" Type="http://schemas.openxmlformats.org/officeDocument/2006/relationships/hyperlink" Target="https://www.youtube.com/watch?v=GBsXZ7iHSd8" TargetMode="External"/><Relationship Id="rId306" Type="http://schemas.openxmlformats.org/officeDocument/2006/relationships/hyperlink" Target="https://www.youtube.com/watch?v=Opw9G1qKCcM" TargetMode="External"/><Relationship Id="rId860" Type="http://schemas.openxmlformats.org/officeDocument/2006/relationships/hyperlink" Target="https://www.youtube.com/watch?v=h5G0grgSW0g" TargetMode="External"/><Relationship Id="rId958" Type="http://schemas.openxmlformats.org/officeDocument/2006/relationships/hyperlink" Target="https://www.youtube.com/watch?v=s2SSedCJ29M" TargetMode="External"/><Relationship Id="rId1143" Type="http://schemas.openxmlformats.org/officeDocument/2006/relationships/hyperlink" Target="https://www.youtube.com/watch?v=PxPlm44PCK0" TargetMode="External"/><Relationship Id="rId1588" Type="http://schemas.openxmlformats.org/officeDocument/2006/relationships/hyperlink" Target="https://www.youtube.com/watch?v=VzsY8-aiX7M" TargetMode="External"/><Relationship Id="rId87" Type="http://schemas.openxmlformats.org/officeDocument/2006/relationships/hyperlink" Target="https://www.youtube.com/watch?v=_tg1OaK_JzM" TargetMode="External"/><Relationship Id="rId513" Type="http://schemas.openxmlformats.org/officeDocument/2006/relationships/hyperlink" Target="https://www.youtube.com/watch?v=56CJr8n5czo" TargetMode="External"/><Relationship Id="rId720" Type="http://schemas.openxmlformats.org/officeDocument/2006/relationships/hyperlink" Target="https://www.youtube.com/watch?v=WAQSeWaStm8" TargetMode="External"/><Relationship Id="rId818" Type="http://schemas.openxmlformats.org/officeDocument/2006/relationships/hyperlink" Target="https://www.youtube.com/watch?v=G8TvpARWTjY" TargetMode="External"/><Relationship Id="rId1350" Type="http://schemas.openxmlformats.org/officeDocument/2006/relationships/hyperlink" Target="https://www.youtube.com/watch?v=LAaBLhGJ0jg" TargetMode="External"/><Relationship Id="rId1448" Type="http://schemas.openxmlformats.org/officeDocument/2006/relationships/hyperlink" Target="https://www.youtube.com/watch?v=-2IcOOUqNgI" TargetMode="External"/><Relationship Id="rId1655" Type="http://schemas.openxmlformats.org/officeDocument/2006/relationships/hyperlink" Target="https://www.youtube.com/watch?v=BtPrmLLHtKY" TargetMode="External"/><Relationship Id="rId1003" Type="http://schemas.openxmlformats.org/officeDocument/2006/relationships/hyperlink" Target="https://www.youtube.com/watch?v=Dl8MUnLfEsk" TargetMode="External"/><Relationship Id="rId1210" Type="http://schemas.openxmlformats.org/officeDocument/2006/relationships/hyperlink" Target="https://www.youtube.com/watch?v=Scmx_9q9YBY" TargetMode="External"/><Relationship Id="rId1308" Type="http://schemas.openxmlformats.org/officeDocument/2006/relationships/hyperlink" Target="https://www.youtube.com/watch?v=D7BbDAf5SPc" TargetMode="External"/><Relationship Id="rId1515" Type="http://schemas.openxmlformats.org/officeDocument/2006/relationships/hyperlink" Target="https://www.youtube.com/watch?v=1KBryb0wnlg" TargetMode="External"/><Relationship Id="rId14" Type="http://schemas.openxmlformats.org/officeDocument/2006/relationships/hyperlink" Target="https://www.youtube.com/watch?v=mjekd4noS1U" TargetMode="External"/><Relationship Id="rId163" Type="http://schemas.openxmlformats.org/officeDocument/2006/relationships/hyperlink" Target="https://www.youtube.com/watch?v=gAyiBTGuc10" TargetMode="External"/><Relationship Id="rId370" Type="http://schemas.openxmlformats.org/officeDocument/2006/relationships/hyperlink" Target="https://www.youtube.com/watch?v=kA2bcd2YBBU" TargetMode="External"/><Relationship Id="rId230" Type="http://schemas.openxmlformats.org/officeDocument/2006/relationships/hyperlink" Target="https://www.youtube.com/watch?v=7jpWtFJ-uvk" TargetMode="External"/><Relationship Id="rId468" Type="http://schemas.openxmlformats.org/officeDocument/2006/relationships/hyperlink" Target="https://www.youtube.com/watch?v=TYWI929nZKg" TargetMode="External"/><Relationship Id="rId675" Type="http://schemas.openxmlformats.org/officeDocument/2006/relationships/hyperlink" Target="https://www.youtube.com/watch?v=upj4j89yDAQ" TargetMode="External"/><Relationship Id="rId882" Type="http://schemas.openxmlformats.org/officeDocument/2006/relationships/hyperlink" Target="https://www.youtube.com/watch?v=fRvq1yOogLo" TargetMode="External"/><Relationship Id="rId1098" Type="http://schemas.openxmlformats.org/officeDocument/2006/relationships/hyperlink" Target="https://www.youtube.com/watch?v=bk4ERJ3MkCE" TargetMode="External"/><Relationship Id="rId1319" Type="http://schemas.openxmlformats.org/officeDocument/2006/relationships/hyperlink" Target="https://www.youtube.com/watch?v=bJggjXvB52c" TargetMode="External"/><Relationship Id="rId1526" Type="http://schemas.openxmlformats.org/officeDocument/2006/relationships/hyperlink" Target="https://www.youtube.com/watch?v=X0_ptGQGhfw" TargetMode="External"/><Relationship Id="rId25" Type="http://schemas.openxmlformats.org/officeDocument/2006/relationships/hyperlink" Target="https://www.youtube.com/watch?v=CYeL5_bG1ZE" TargetMode="External"/><Relationship Id="rId328" Type="http://schemas.openxmlformats.org/officeDocument/2006/relationships/hyperlink" Target="https://www.youtube.com/watch?v=s-YYpKnRgcQ" TargetMode="External"/><Relationship Id="rId535" Type="http://schemas.openxmlformats.org/officeDocument/2006/relationships/hyperlink" Target="https://www.youtube.com/watch?v=jlQz1KckSNA" TargetMode="External"/><Relationship Id="rId742" Type="http://schemas.openxmlformats.org/officeDocument/2006/relationships/hyperlink" Target="https://www.youtube.com/watch?v=Gr4-UVzbbzw" TargetMode="External"/><Relationship Id="rId1165" Type="http://schemas.openxmlformats.org/officeDocument/2006/relationships/hyperlink" Target="https://www.youtube.com/watch?v=247cJLcQjG4" TargetMode="External"/><Relationship Id="rId1372" Type="http://schemas.openxmlformats.org/officeDocument/2006/relationships/hyperlink" Target="https://www.youtube.com/watch?v=8ZsKgAUBaAg" TargetMode="External"/><Relationship Id="rId174" Type="http://schemas.openxmlformats.org/officeDocument/2006/relationships/hyperlink" Target="https://www.youtube.com/watch?v=dkZ6L8LMHX8" TargetMode="External"/><Relationship Id="rId381" Type="http://schemas.openxmlformats.org/officeDocument/2006/relationships/hyperlink" Target="https://www.youtube.com/watch?v=9cy_Mt7Ces8" TargetMode="External"/><Relationship Id="rId602" Type="http://schemas.openxmlformats.org/officeDocument/2006/relationships/hyperlink" Target="https://www.youtube.com/watch?v=ysV9FbqBgF0" TargetMode="External"/><Relationship Id="rId1025" Type="http://schemas.openxmlformats.org/officeDocument/2006/relationships/hyperlink" Target="https://www.youtube.com/watch?v=1VeN-MUxgGY" TargetMode="External"/><Relationship Id="rId1232" Type="http://schemas.openxmlformats.org/officeDocument/2006/relationships/hyperlink" Target="https://www.youtube.com/watch?v=s9qUHr__HWc" TargetMode="External"/><Relationship Id="rId1677" Type="http://schemas.openxmlformats.org/officeDocument/2006/relationships/hyperlink" Target="https://www.youtube.com/watch?v=ed7pFle2yM8" TargetMode="External"/><Relationship Id="rId241" Type="http://schemas.openxmlformats.org/officeDocument/2006/relationships/hyperlink" Target="https://www.youtube.com/watch?v=NxwspcPEi8U" TargetMode="External"/><Relationship Id="rId479" Type="http://schemas.openxmlformats.org/officeDocument/2006/relationships/hyperlink" Target="https://www.youtube.com/watch?v=24KTmB_JXfg" TargetMode="External"/><Relationship Id="rId686" Type="http://schemas.openxmlformats.org/officeDocument/2006/relationships/hyperlink" Target="https://www.youtube.com/watch?v=tRyYCm8Rm2w" TargetMode="External"/><Relationship Id="rId893" Type="http://schemas.openxmlformats.org/officeDocument/2006/relationships/hyperlink" Target="https://www.youtube.com/watch?v=qdVJsJJXPtY" TargetMode="External"/><Relationship Id="rId907" Type="http://schemas.openxmlformats.org/officeDocument/2006/relationships/hyperlink" Target="https://www.youtube.com/watch?v=R2nZUdObktk" TargetMode="External"/><Relationship Id="rId1537" Type="http://schemas.openxmlformats.org/officeDocument/2006/relationships/hyperlink" Target="https://www.youtube.com/watch?v=DHS3tMFrmuA" TargetMode="External"/><Relationship Id="rId36" Type="http://schemas.openxmlformats.org/officeDocument/2006/relationships/hyperlink" Target="https://www.youtube.com/watch?v=A_H3mNLX8Xc" TargetMode="External"/><Relationship Id="rId339" Type="http://schemas.openxmlformats.org/officeDocument/2006/relationships/hyperlink" Target="https://www.youtube.com/watch?v=6SYIuhm56mI" TargetMode="External"/><Relationship Id="rId546" Type="http://schemas.openxmlformats.org/officeDocument/2006/relationships/hyperlink" Target="https://www.youtube.com/watch?v=gavq4LM8XK0" TargetMode="External"/><Relationship Id="rId753" Type="http://schemas.openxmlformats.org/officeDocument/2006/relationships/hyperlink" Target="https://www.youtube.com/watch?v=VUYFiWdAj2A" TargetMode="External"/><Relationship Id="rId1176" Type="http://schemas.openxmlformats.org/officeDocument/2006/relationships/hyperlink" Target="https://www.youtube.com/watch?v=nfUele5xUhg" TargetMode="External"/><Relationship Id="rId1383" Type="http://schemas.openxmlformats.org/officeDocument/2006/relationships/hyperlink" Target="https://www.youtube.com/watch?v=P13kVHP4W0A" TargetMode="External"/><Relationship Id="rId1604" Type="http://schemas.openxmlformats.org/officeDocument/2006/relationships/hyperlink" Target="https://www.youtube.com/watch?v=ChTnwpkCMhg" TargetMode="External"/><Relationship Id="rId101" Type="http://schemas.openxmlformats.org/officeDocument/2006/relationships/hyperlink" Target="https://www.youtube.com/watch?v=ndMz7LiSRhw" TargetMode="External"/><Relationship Id="rId185" Type="http://schemas.openxmlformats.org/officeDocument/2006/relationships/hyperlink" Target="https://www.youtube.com/watch?v=g8iR2MWw5cw" TargetMode="External"/><Relationship Id="rId406" Type="http://schemas.openxmlformats.org/officeDocument/2006/relationships/hyperlink" Target="https://www.youtube.com/watch?v=yFREIOHjXuk" TargetMode="External"/><Relationship Id="rId960" Type="http://schemas.openxmlformats.org/officeDocument/2006/relationships/hyperlink" Target="https://www.youtube.com/watch?v=zGMUJ7BlQMA" TargetMode="External"/><Relationship Id="rId1036" Type="http://schemas.openxmlformats.org/officeDocument/2006/relationships/hyperlink" Target="https://www.youtube.com/watch?v=AHvsOf_V3jw" TargetMode="External"/><Relationship Id="rId1243" Type="http://schemas.openxmlformats.org/officeDocument/2006/relationships/hyperlink" Target="https://www.youtube.com/watch?v=CE8D2zpn-yc" TargetMode="External"/><Relationship Id="rId1590" Type="http://schemas.openxmlformats.org/officeDocument/2006/relationships/hyperlink" Target="https://www.youtube.com/watch?v=2DW9Sq41ffY" TargetMode="External"/><Relationship Id="rId392" Type="http://schemas.openxmlformats.org/officeDocument/2006/relationships/hyperlink" Target="https://www.youtube.com/watch?v=sBk0idLYOTg" TargetMode="External"/><Relationship Id="rId613" Type="http://schemas.openxmlformats.org/officeDocument/2006/relationships/hyperlink" Target="https://www.youtube.com/watch?v=-F0weI6d9qg" TargetMode="External"/><Relationship Id="rId697" Type="http://schemas.openxmlformats.org/officeDocument/2006/relationships/hyperlink" Target="https://www.youtube.com/watch?v=2UHwPxgmfg8" TargetMode="External"/><Relationship Id="rId820" Type="http://schemas.openxmlformats.org/officeDocument/2006/relationships/hyperlink" Target="https://www.youtube.com/watch?v=fnyljp3X4jU" TargetMode="External"/><Relationship Id="rId918" Type="http://schemas.openxmlformats.org/officeDocument/2006/relationships/hyperlink" Target="https://www.youtube.com/watch?v=TdjgAbdgBkY" TargetMode="External"/><Relationship Id="rId1450" Type="http://schemas.openxmlformats.org/officeDocument/2006/relationships/hyperlink" Target="https://www.youtube.com/watch?v=njXHQ5ajKLg" TargetMode="External"/><Relationship Id="rId1548" Type="http://schemas.openxmlformats.org/officeDocument/2006/relationships/hyperlink" Target="https://www.youtube.com/watch?v=DYJlJzuxALw" TargetMode="External"/><Relationship Id="rId252" Type="http://schemas.openxmlformats.org/officeDocument/2006/relationships/hyperlink" Target="https://www.youtube.com/watch?v=AagqaAQebKk" TargetMode="External"/><Relationship Id="rId1103" Type="http://schemas.openxmlformats.org/officeDocument/2006/relationships/hyperlink" Target="https://www.youtube.com/watch?v=g7SvHaSzz9A" TargetMode="External"/><Relationship Id="rId1187" Type="http://schemas.openxmlformats.org/officeDocument/2006/relationships/hyperlink" Target="https://www.youtube.com/watch?v=DVWh7OgBkTc" TargetMode="External"/><Relationship Id="rId1310" Type="http://schemas.openxmlformats.org/officeDocument/2006/relationships/hyperlink" Target="https://www.youtube.com/watch?v=pZee2deAlsA" TargetMode="External"/><Relationship Id="rId1408" Type="http://schemas.openxmlformats.org/officeDocument/2006/relationships/hyperlink" Target="https://www.youtube.com/watch?v=DrPAT_QLFwM" TargetMode="External"/><Relationship Id="rId47" Type="http://schemas.openxmlformats.org/officeDocument/2006/relationships/hyperlink" Target="https://www.youtube.com/watch?v=SUdrxzTSSXE" TargetMode="External"/><Relationship Id="rId112" Type="http://schemas.openxmlformats.org/officeDocument/2006/relationships/hyperlink" Target="https://www.youtube.com/watch?v=dDxk_qVS6H0" TargetMode="External"/><Relationship Id="rId557" Type="http://schemas.openxmlformats.org/officeDocument/2006/relationships/hyperlink" Target="https://www.youtube.com/watch?v=_9YAOHdo5xc" TargetMode="External"/><Relationship Id="rId764" Type="http://schemas.openxmlformats.org/officeDocument/2006/relationships/hyperlink" Target="https://www.youtube.com/watch?v=SAnUTDJ-DIY" TargetMode="External"/><Relationship Id="rId971" Type="http://schemas.openxmlformats.org/officeDocument/2006/relationships/hyperlink" Target="https://www.youtube.com/watch?v=h8IMmx1HBlQ" TargetMode="External"/><Relationship Id="rId1394" Type="http://schemas.openxmlformats.org/officeDocument/2006/relationships/hyperlink" Target="https://www.youtube.com/watch?v=VEw8-DJllVw" TargetMode="External"/><Relationship Id="rId1615" Type="http://schemas.openxmlformats.org/officeDocument/2006/relationships/hyperlink" Target="https://www.youtube.com/watch?v=z9GXI_9DXF0" TargetMode="External"/><Relationship Id="rId196" Type="http://schemas.openxmlformats.org/officeDocument/2006/relationships/hyperlink" Target="https://www.youtube.com/watch?v=9wxU26imCDU" TargetMode="External"/><Relationship Id="rId417" Type="http://schemas.openxmlformats.org/officeDocument/2006/relationships/hyperlink" Target="https://www.youtube.com/watch?v=gMPOdUN7pKE" TargetMode="External"/><Relationship Id="rId624" Type="http://schemas.openxmlformats.org/officeDocument/2006/relationships/hyperlink" Target="https://www.youtube.com/watch?v=fIPyc5y8JWA" TargetMode="External"/><Relationship Id="rId831" Type="http://schemas.openxmlformats.org/officeDocument/2006/relationships/hyperlink" Target="https://www.youtube.com/watch?v=5wnkFYztI4c" TargetMode="External"/><Relationship Id="rId1047" Type="http://schemas.openxmlformats.org/officeDocument/2006/relationships/hyperlink" Target="https://www.youtube.com/watch?v=C_xsXnRd_uc" TargetMode="External"/><Relationship Id="rId1254" Type="http://schemas.openxmlformats.org/officeDocument/2006/relationships/hyperlink" Target="https://www.youtube.com/watch?v=7HotDVLH6Ak" TargetMode="External"/><Relationship Id="rId1461" Type="http://schemas.openxmlformats.org/officeDocument/2006/relationships/hyperlink" Target="https://www.youtube.com/watch?v=H0_-an5hio8" TargetMode="External"/><Relationship Id="rId263" Type="http://schemas.openxmlformats.org/officeDocument/2006/relationships/hyperlink" Target="https://www.youtube.com/watch?v=3KVjedMf5J4" TargetMode="External"/><Relationship Id="rId470" Type="http://schemas.openxmlformats.org/officeDocument/2006/relationships/hyperlink" Target="https://www.youtube.com/watch?v=X-yC18V5H-U" TargetMode="External"/><Relationship Id="rId929" Type="http://schemas.openxmlformats.org/officeDocument/2006/relationships/hyperlink" Target="https://www.youtube.com/watch?v=9Ni2MeDyU8c" TargetMode="External"/><Relationship Id="rId1114" Type="http://schemas.openxmlformats.org/officeDocument/2006/relationships/hyperlink" Target="https://www.youtube.com/watch?v=2Ss-oJ-yKhg" TargetMode="External"/><Relationship Id="rId1321" Type="http://schemas.openxmlformats.org/officeDocument/2006/relationships/hyperlink" Target="https://www.youtube.com/watch?v=2F0JbjinerY" TargetMode="External"/><Relationship Id="rId1559" Type="http://schemas.openxmlformats.org/officeDocument/2006/relationships/hyperlink" Target="https://www.youtube.com/watch?v=X5DOeWlf3Hc" TargetMode="External"/><Relationship Id="rId58" Type="http://schemas.openxmlformats.org/officeDocument/2006/relationships/hyperlink" Target="https://www.youtube.com/watch?v=JTYhqegZ0og" TargetMode="External"/><Relationship Id="rId123" Type="http://schemas.openxmlformats.org/officeDocument/2006/relationships/hyperlink" Target="https://www.youtube.com/watch?v=k9dkhESbi5A" TargetMode="External"/><Relationship Id="rId330" Type="http://schemas.openxmlformats.org/officeDocument/2006/relationships/hyperlink" Target="https://www.youtube.com/watch?v=HiQajZ0WqUQ" TargetMode="External"/><Relationship Id="rId568" Type="http://schemas.openxmlformats.org/officeDocument/2006/relationships/hyperlink" Target="https://www.youtube.com/watch?v=fXnt0uFkKnQ" TargetMode="External"/><Relationship Id="rId775" Type="http://schemas.openxmlformats.org/officeDocument/2006/relationships/hyperlink" Target="https://www.youtube.com/watch?v=7PWNEv2qI9c" TargetMode="External"/><Relationship Id="rId982" Type="http://schemas.openxmlformats.org/officeDocument/2006/relationships/hyperlink" Target="https://www.youtube.com/watch?v=I4XU_lMEooY" TargetMode="External"/><Relationship Id="rId1198" Type="http://schemas.openxmlformats.org/officeDocument/2006/relationships/hyperlink" Target="https://www.youtube.com/watch?v=QtzHtP3YdHA" TargetMode="External"/><Relationship Id="rId1419" Type="http://schemas.openxmlformats.org/officeDocument/2006/relationships/hyperlink" Target="https://www.youtube.com/watch?v=zslCZse0TEs" TargetMode="External"/><Relationship Id="rId1626" Type="http://schemas.openxmlformats.org/officeDocument/2006/relationships/hyperlink" Target="https://www.youtube.com/watch?v=uoIXz3KcwME" TargetMode="External"/><Relationship Id="rId428" Type="http://schemas.openxmlformats.org/officeDocument/2006/relationships/hyperlink" Target="https://www.youtube.com/watch?v=G-VexV4s3J4" TargetMode="External"/><Relationship Id="rId635" Type="http://schemas.openxmlformats.org/officeDocument/2006/relationships/hyperlink" Target="https://www.youtube.com/watch?v=fzmiwbHbAcQ" TargetMode="External"/><Relationship Id="rId842" Type="http://schemas.openxmlformats.org/officeDocument/2006/relationships/hyperlink" Target="https://www.youtube.com/watch?v=jEmulliJWU8" TargetMode="External"/><Relationship Id="rId1058" Type="http://schemas.openxmlformats.org/officeDocument/2006/relationships/hyperlink" Target="https://www.youtube.com/watch?v=KBLh-avE-88" TargetMode="External"/><Relationship Id="rId1265" Type="http://schemas.openxmlformats.org/officeDocument/2006/relationships/hyperlink" Target="https://www.youtube.com/watch?v=ASypvyCrtxo" TargetMode="External"/><Relationship Id="rId1472" Type="http://schemas.openxmlformats.org/officeDocument/2006/relationships/hyperlink" Target="https://www.youtube.com/watch?v=uQJWVimeQeo" TargetMode="External"/><Relationship Id="rId274" Type="http://schemas.openxmlformats.org/officeDocument/2006/relationships/hyperlink" Target="https://www.youtube.com/watch?v=00lxYuPrvnA" TargetMode="External"/><Relationship Id="rId481" Type="http://schemas.openxmlformats.org/officeDocument/2006/relationships/hyperlink" Target="https://www.youtube.com/watch?v=EFzGb3DYHQo" TargetMode="External"/><Relationship Id="rId702" Type="http://schemas.openxmlformats.org/officeDocument/2006/relationships/hyperlink" Target="https://www.youtube.com/watch?v=3srSwuG9kVw" TargetMode="External"/><Relationship Id="rId1125" Type="http://schemas.openxmlformats.org/officeDocument/2006/relationships/hyperlink" Target="https://www.youtube.com/watch?v=zmWwIVjdBOQ" TargetMode="External"/><Relationship Id="rId1332" Type="http://schemas.openxmlformats.org/officeDocument/2006/relationships/hyperlink" Target="https://www.youtube.com/watch?v=4OBLAW7oQYo" TargetMode="External"/><Relationship Id="rId69" Type="http://schemas.openxmlformats.org/officeDocument/2006/relationships/hyperlink" Target="https://www.youtube.com/watch?v=ImX6YDZlOLw" TargetMode="External"/><Relationship Id="rId134" Type="http://schemas.openxmlformats.org/officeDocument/2006/relationships/hyperlink" Target="https://www.youtube.com/watch?v=GvIhe7-wsUQ" TargetMode="External"/><Relationship Id="rId579" Type="http://schemas.openxmlformats.org/officeDocument/2006/relationships/hyperlink" Target="https://www.youtube.com/watch?v=GHgVgEI9oMU" TargetMode="External"/><Relationship Id="rId786" Type="http://schemas.openxmlformats.org/officeDocument/2006/relationships/hyperlink" Target="https://www.youtube.com/watch?v=FNVUlpnBg54" TargetMode="External"/><Relationship Id="rId993" Type="http://schemas.openxmlformats.org/officeDocument/2006/relationships/hyperlink" Target="https://www.youtube.com/watch?v=DAZfqZOD3Dc" TargetMode="External"/><Relationship Id="rId1637" Type="http://schemas.openxmlformats.org/officeDocument/2006/relationships/hyperlink" Target="https://www.youtube.com/watch?v=xPrmBcU0cEI" TargetMode="External"/><Relationship Id="rId341" Type="http://schemas.openxmlformats.org/officeDocument/2006/relationships/hyperlink" Target="https://www.youtube.com/watch?v=PVhSjMMlXeI" TargetMode="External"/><Relationship Id="rId439" Type="http://schemas.openxmlformats.org/officeDocument/2006/relationships/hyperlink" Target="https://www.youtube.com/watch?v=5v5wGN5ujic" TargetMode="External"/><Relationship Id="rId646" Type="http://schemas.openxmlformats.org/officeDocument/2006/relationships/hyperlink" Target="https://www.youtube.com/watch?v=olIRRYTm5Z4" TargetMode="External"/><Relationship Id="rId1069" Type="http://schemas.openxmlformats.org/officeDocument/2006/relationships/hyperlink" Target="https://www.youtube.com/watch?v=JnhUmq0va4A" TargetMode="External"/><Relationship Id="rId1276" Type="http://schemas.openxmlformats.org/officeDocument/2006/relationships/hyperlink" Target="https://www.youtube.com/watch?v=TjOjwmylXyc" TargetMode="External"/><Relationship Id="rId1483" Type="http://schemas.openxmlformats.org/officeDocument/2006/relationships/hyperlink" Target="https://www.youtube.com/watch?v=bXK-cEAOvac" TargetMode="External"/><Relationship Id="rId201" Type="http://schemas.openxmlformats.org/officeDocument/2006/relationships/hyperlink" Target="https://www.youtube.com/watch?v=gUt8OOkpJwU" TargetMode="External"/><Relationship Id="rId285" Type="http://schemas.openxmlformats.org/officeDocument/2006/relationships/hyperlink" Target="https://www.youtube.com/watch?v=asRw7zYKFAQ" TargetMode="External"/><Relationship Id="rId506" Type="http://schemas.openxmlformats.org/officeDocument/2006/relationships/hyperlink" Target="https://www.youtube.com/watch?v=tIeTEmgwKPw" TargetMode="External"/><Relationship Id="rId853" Type="http://schemas.openxmlformats.org/officeDocument/2006/relationships/hyperlink" Target="https://www.youtube.com/watch?v=8GWCOXW_ms4" TargetMode="External"/><Relationship Id="rId1136" Type="http://schemas.openxmlformats.org/officeDocument/2006/relationships/hyperlink" Target="https://www.youtube.com/watch?v=YgI5Owxqwts" TargetMode="External"/><Relationship Id="rId492" Type="http://schemas.openxmlformats.org/officeDocument/2006/relationships/hyperlink" Target="https://www.youtube.com/watch?v=4zDktE2fN44" TargetMode="External"/><Relationship Id="rId713" Type="http://schemas.openxmlformats.org/officeDocument/2006/relationships/hyperlink" Target="https://www.youtube.com/watch?v=E60iQmIq72E" TargetMode="External"/><Relationship Id="rId797" Type="http://schemas.openxmlformats.org/officeDocument/2006/relationships/hyperlink" Target="https://www.youtube.com/watch?v=Yy_UOLD2bBE" TargetMode="External"/><Relationship Id="rId920" Type="http://schemas.openxmlformats.org/officeDocument/2006/relationships/hyperlink" Target="https://www.youtube.com/watch?v=JIwQTsZ4yQ0" TargetMode="External"/><Relationship Id="rId1343" Type="http://schemas.openxmlformats.org/officeDocument/2006/relationships/hyperlink" Target="https://www.youtube.com/watch?v=Cy5jH2Mdl0Q" TargetMode="External"/><Relationship Id="rId1550" Type="http://schemas.openxmlformats.org/officeDocument/2006/relationships/hyperlink" Target="https://www.youtube.com/watch?v=JM_xzNp0kfg" TargetMode="External"/><Relationship Id="rId1648" Type="http://schemas.openxmlformats.org/officeDocument/2006/relationships/hyperlink" Target="https://www.youtube.com/watch?v=9Db9LywSI08" TargetMode="External"/><Relationship Id="rId145" Type="http://schemas.openxmlformats.org/officeDocument/2006/relationships/hyperlink" Target="https://www.youtube.com/watch?v=fAxu0w4WWqs" TargetMode="External"/><Relationship Id="rId352" Type="http://schemas.openxmlformats.org/officeDocument/2006/relationships/hyperlink" Target="https://www.youtube.com/watch?v=CSK7WsQS5S0" TargetMode="External"/><Relationship Id="rId1203" Type="http://schemas.openxmlformats.org/officeDocument/2006/relationships/hyperlink" Target="https://www.youtube.com/watch?v=jDzBqJKtI2Q" TargetMode="External"/><Relationship Id="rId1287" Type="http://schemas.openxmlformats.org/officeDocument/2006/relationships/hyperlink" Target="https://www.youtube.com/watch?v=IJ5BwKkvr5Y" TargetMode="External"/><Relationship Id="rId1410" Type="http://schemas.openxmlformats.org/officeDocument/2006/relationships/hyperlink" Target="https://www.youtube.com/watch?v=swbuOphSmm4" TargetMode="External"/><Relationship Id="rId1508" Type="http://schemas.openxmlformats.org/officeDocument/2006/relationships/hyperlink" Target="https://www.youtube.com/watch?v=3amX-jVo4-U" TargetMode="External"/><Relationship Id="rId212" Type="http://schemas.openxmlformats.org/officeDocument/2006/relationships/hyperlink" Target="https://www.youtube.com/watch?v=qElRoK4rKcQ" TargetMode="External"/><Relationship Id="rId657" Type="http://schemas.openxmlformats.org/officeDocument/2006/relationships/hyperlink" Target="https://www.youtube.com/watch?v=0IFViMU5IN4" TargetMode="External"/><Relationship Id="rId864" Type="http://schemas.openxmlformats.org/officeDocument/2006/relationships/hyperlink" Target="https://www.youtube.com/watch?v=vgMT8-HOIzA" TargetMode="External"/><Relationship Id="rId1494" Type="http://schemas.openxmlformats.org/officeDocument/2006/relationships/hyperlink" Target="https://www.youtube.com/watch?v=Q6RjCNF-bg0" TargetMode="External"/><Relationship Id="rId296" Type="http://schemas.openxmlformats.org/officeDocument/2006/relationships/hyperlink" Target="https://www.youtube.com/watch?v=hI0Pm4Zu-k8" TargetMode="External"/><Relationship Id="rId517" Type="http://schemas.openxmlformats.org/officeDocument/2006/relationships/hyperlink" Target="https://www.youtube.com/watch?v=hBvZH-HmEK0" TargetMode="External"/><Relationship Id="rId724" Type="http://schemas.openxmlformats.org/officeDocument/2006/relationships/hyperlink" Target="https://www.youtube.com/watch?v=dwcmN-Uax7k" TargetMode="External"/><Relationship Id="rId931" Type="http://schemas.openxmlformats.org/officeDocument/2006/relationships/hyperlink" Target="https://www.youtube.com/watch?v=mBt75tpJ07I" TargetMode="External"/><Relationship Id="rId1147" Type="http://schemas.openxmlformats.org/officeDocument/2006/relationships/hyperlink" Target="https://www.youtube.com/watch?v=x8Qn77t19kw" TargetMode="External"/><Relationship Id="rId1354" Type="http://schemas.openxmlformats.org/officeDocument/2006/relationships/hyperlink" Target="https://www.youtube.com/watch?v=LZQXuOP8lXQ" TargetMode="External"/><Relationship Id="rId1561" Type="http://schemas.openxmlformats.org/officeDocument/2006/relationships/hyperlink" Target="https://www.youtube.com/watch?v=va5iJSmm168" TargetMode="External"/><Relationship Id="rId60" Type="http://schemas.openxmlformats.org/officeDocument/2006/relationships/hyperlink" Target="https://www.youtube.com/watch?v=XfC9fuqIrnA" TargetMode="External"/><Relationship Id="rId156" Type="http://schemas.openxmlformats.org/officeDocument/2006/relationships/hyperlink" Target="https://www.youtube.com/watch?v=zM4qUybIChY" TargetMode="External"/><Relationship Id="rId363" Type="http://schemas.openxmlformats.org/officeDocument/2006/relationships/hyperlink" Target="https://www.youtube.com/watch?v=2man8N6od0A" TargetMode="External"/><Relationship Id="rId570" Type="http://schemas.openxmlformats.org/officeDocument/2006/relationships/hyperlink" Target="https://www.youtube.com/watch?v=wm03NEoe8Iw" TargetMode="External"/><Relationship Id="rId1007" Type="http://schemas.openxmlformats.org/officeDocument/2006/relationships/hyperlink" Target="https://www.youtube.com/watch?v=IZCeSeuh1TQ" TargetMode="External"/><Relationship Id="rId1214" Type="http://schemas.openxmlformats.org/officeDocument/2006/relationships/hyperlink" Target="https://www.youtube.com/watch?v=Cz2NOxarkMs" TargetMode="External"/><Relationship Id="rId1421" Type="http://schemas.openxmlformats.org/officeDocument/2006/relationships/hyperlink" Target="https://www.youtube.com/watch?v=HgLhlAC_jEk" TargetMode="External"/><Relationship Id="rId1659" Type="http://schemas.openxmlformats.org/officeDocument/2006/relationships/hyperlink" Target="https://www.youtube.com/watch?v=ACRMDblJuZI" TargetMode="External"/><Relationship Id="rId223" Type="http://schemas.openxmlformats.org/officeDocument/2006/relationships/hyperlink" Target="https://www.youtube.com/watch?v=vDrjJDJMvr0" TargetMode="External"/><Relationship Id="rId430" Type="http://schemas.openxmlformats.org/officeDocument/2006/relationships/hyperlink" Target="https://www.youtube.com/watch?v=iEnP_xYobE8" TargetMode="External"/><Relationship Id="rId668" Type="http://schemas.openxmlformats.org/officeDocument/2006/relationships/hyperlink" Target="https://www.youtube.com/watch?v=fTx9tOmU1sY" TargetMode="External"/><Relationship Id="rId875" Type="http://schemas.openxmlformats.org/officeDocument/2006/relationships/hyperlink" Target="https://www.youtube.com/watch?v=kEQaHtiCPYM" TargetMode="External"/><Relationship Id="rId1060" Type="http://schemas.openxmlformats.org/officeDocument/2006/relationships/hyperlink" Target="https://www.youtube.com/watch?v=o6YtNHX1bP8" TargetMode="External"/><Relationship Id="rId1298" Type="http://schemas.openxmlformats.org/officeDocument/2006/relationships/hyperlink" Target="https://www.youtube.com/watch?v=VrfvJhnUxR8" TargetMode="External"/><Relationship Id="rId1519" Type="http://schemas.openxmlformats.org/officeDocument/2006/relationships/hyperlink" Target="https://www.youtube.com/watch?v=-F8-auGIUpk" TargetMode="External"/><Relationship Id="rId18" Type="http://schemas.openxmlformats.org/officeDocument/2006/relationships/hyperlink" Target="https://www.youtube.com/watch?v=gJTlhZX4Hkc&amp;t=13016s" TargetMode="External"/><Relationship Id="rId528" Type="http://schemas.openxmlformats.org/officeDocument/2006/relationships/hyperlink" Target="https://www.youtube.com/watch?v=UN-Aox4TPUY" TargetMode="External"/><Relationship Id="rId735" Type="http://schemas.openxmlformats.org/officeDocument/2006/relationships/hyperlink" Target="https://www.youtube.com/watch?v=u-xx8QpSGLA" TargetMode="External"/><Relationship Id="rId942" Type="http://schemas.openxmlformats.org/officeDocument/2006/relationships/hyperlink" Target="https://www.youtube.com/watch?v=O6TrbtbLeWQ" TargetMode="External"/><Relationship Id="rId1158" Type="http://schemas.openxmlformats.org/officeDocument/2006/relationships/hyperlink" Target="https://www.youtube.com/watch?v=qMryd4gurQk" TargetMode="External"/><Relationship Id="rId1365" Type="http://schemas.openxmlformats.org/officeDocument/2006/relationships/hyperlink" Target="https://www.youtube.com/watch?v=7cEgL5X-e1E" TargetMode="External"/><Relationship Id="rId1572" Type="http://schemas.openxmlformats.org/officeDocument/2006/relationships/hyperlink" Target="https://www.youtube.com/watch?v=T0ErH04Aujk" TargetMode="External"/><Relationship Id="rId167" Type="http://schemas.openxmlformats.org/officeDocument/2006/relationships/hyperlink" Target="https://www.youtube.com/watch?v=VRw8oOWZtjc" TargetMode="External"/><Relationship Id="rId374" Type="http://schemas.openxmlformats.org/officeDocument/2006/relationships/hyperlink" Target="https://www.youtube.com/watch?v=MDI7rKWNyUs" TargetMode="External"/><Relationship Id="rId581" Type="http://schemas.openxmlformats.org/officeDocument/2006/relationships/hyperlink" Target="https://www.youtube.com/watch?v=yzoaV0-4Tdo" TargetMode="External"/><Relationship Id="rId1018" Type="http://schemas.openxmlformats.org/officeDocument/2006/relationships/hyperlink" Target="https://www.youtube.com/watch?v=dZj8o9hMUX8" TargetMode="External"/><Relationship Id="rId1225" Type="http://schemas.openxmlformats.org/officeDocument/2006/relationships/hyperlink" Target="https://www.youtube.com/watch?v=8UG1ikrzOyA" TargetMode="External"/><Relationship Id="rId1432" Type="http://schemas.openxmlformats.org/officeDocument/2006/relationships/hyperlink" Target="https://www.youtube.com/watch?v=RPqqT1csiPQ" TargetMode="External"/><Relationship Id="rId71" Type="http://schemas.openxmlformats.org/officeDocument/2006/relationships/hyperlink" Target="https://www.youtube.com/watch?v=_16_fWrQYMg" TargetMode="External"/><Relationship Id="rId234" Type="http://schemas.openxmlformats.org/officeDocument/2006/relationships/hyperlink" Target="https://www.youtube.com/watch?v=-m946ymL2gI" TargetMode="External"/><Relationship Id="rId679" Type="http://schemas.openxmlformats.org/officeDocument/2006/relationships/hyperlink" Target="https://www.youtube.com/watch?v=Qunpw46qxxk" TargetMode="External"/><Relationship Id="rId802" Type="http://schemas.openxmlformats.org/officeDocument/2006/relationships/hyperlink" Target="https://www.youtube.com/watch?v=BzK72IUQIok" TargetMode="External"/><Relationship Id="rId886" Type="http://schemas.openxmlformats.org/officeDocument/2006/relationships/hyperlink" Target="https://www.youtube.com/watch?v=jb7GigxSa30" TargetMode="External"/><Relationship Id="rId2" Type="http://schemas.openxmlformats.org/officeDocument/2006/relationships/hyperlink" Target="https://www.youtube.com/watch?v=9aF65t9Qkjg" TargetMode="External"/><Relationship Id="rId29" Type="http://schemas.openxmlformats.org/officeDocument/2006/relationships/hyperlink" Target="https://www.youtube.com/watch?v=gNPquC9iG_Q&amp;t=80s" TargetMode="External"/><Relationship Id="rId441" Type="http://schemas.openxmlformats.org/officeDocument/2006/relationships/hyperlink" Target="https://www.youtube.com/watch?v=kDcPc2Qpo6g" TargetMode="External"/><Relationship Id="rId539" Type="http://schemas.openxmlformats.org/officeDocument/2006/relationships/hyperlink" Target="https://www.youtube.com/watch?v=SKwLz6aI3aU" TargetMode="External"/><Relationship Id="rId746" Type="http://schemas.openxmlformats.org/officeDocument/2006/relationships/hyperlink" Target="https://www.youtube.com/watch?v=nB7SwkKa4pM" TargetMode="External"/><Relationship Id="rId1071" Type="http://schemas.openxmlformats.org/officeDocument/2006/relationships/hyperlink" Target="https://www.youtube.com/watch?v=IH23o77OZXw" TargetMode="External"/><Relationship Id="rId1169" Type="http://schemas.openxmlformats.org/officeDocument/2006/relationships/hyperlink" Target="https://www.youtube.com/watch?v=kF3vIkvhBWM" TargetMode="External"/><Relationship Id="rId1376" Type="http://schemas.openxmlformats.org/officeDocument/2006/relationships/hyperlink" Target="https://www.youtube.com/watch?v=VHEg5_o8HF4" TargetMode="External"/><Relationship Id="rId1583" Type="http://schemas.openxmlformats.org/officeDocument/2006/relationships/hyperlink" Target="https://www.youtube.com/watch?v=fs8zCOeKFss" TargetMode="External"/><Relationship Id="rId178" Type="http://schemas.openxmlformats.org/officeDocument/2006/relationships/hyperlink" Target="https://www.youtube.com/watch?v=Zz1xKXGreoo" TargetMode="External"/><Relationship Id="rId301" Type="http://schemas.openxmlformats.org/officeDocument/2006/relationships/hyperlink" Target="https://www.youtube.com/watch?v=gj-bxPfzjAI" TargetMode="External"/><Relationship Id="rId953" Type="http://schemas.openxmlformats.org/officeDocument/2006/relationships/hyperlink" Target="https://www.youtube.com/watch?v=5uJuGG-OjLI" TargetMode="External"/><Relationship Id="rId1029" Type="http://schemas.openxmlformats.org/officeDocument/2006/relationships/hyperlink" Target="https://www.youtube.com/watch?v=BUCYjed-3Jo" TargetMode="External"/><Relationship Id="rId1236" Type="http://schemas.openxmlformats.org/officeDocument/2006/relationships/hyperlink" Target="https://www.youtube.com/watch?v=-6t6NcOFvt0" TargetMode="External"/><Relationship Id="rId82" Type="http://schemas.openxmlformats.org/officeDocument/2006/relationships/hyperlink" Target="https://www.youtube.com/watch?v=od4ugnkeTyw" TargetMode="External"/><Relationship Id="rId385" Type="http://schemas.openxmlformats.org/officeDocument/2006/relationships/hyperlink" Target="https://www.youtube.com/watch?v=Vsg_PFQmw4I" TargetMode="External"/><Relationship Id="rId592" Type="http://schemas.openxmlformats.org/officeDocument/2006/relationships/hyperlink" Target="https://www.youtube.com/watch?v=PQgDo8da2Ds" TargetMode="External"/><Relationship Id="rId606" Type="http://schemas.openxmlformats.org/officeDocument/2006/relationships/hyperlink" Target="https://www.youtube.com/watch?v=ibeHh2tCcjU" TargetMode="External"/><Relationship Id="rId813" Type="http://schemas.openxmlformats.org/officeDocument/2006/relationships/hyperlink" Target="https://www.youtube.com/watch?v=H7oxOARW0gs" TargetMode="External"/><Relationship Id="rId1443" Type="http://schemas.openxmlformats.org/officeDocument/2006/relationships/hyperlink" Target="https://www.youtube.com/watch?v=5qiEdmuekL4" TargetMode="External"/><Relationship Id="rId1650" Type="http://schemas.openxmlformats.org/officeDocument/2006/relationships/hyperlink" Target="https://www.youtube.com/watch?v=N4Tln5kWM9I" TargetMode="External"/><Relationship Id="rId245" Type="http://schemas.openxmlformats.org/officeDocument/2006/relationships/hyperlink" Target="https://www.youtube.com/watch?v=DD-EikEPw4E" TargetMode="External"/><Relationship Id="rId452" Type="http://schemas.openxmlformats.org/officeDocument/2006/relationships/hyperlink" Target="https://www.youtube.com/watch?v=O9PPDw65hd0" TargetMode="External"/><Relationship Id="rId897" Type="http://schemas.openxmlformats.org/officeDocument/2006/relationships/hyperlink" Target="https://www.youtube.com/watch?v=iNsJTl7yUzE" TargetMode="External"/><Relationship Id="rId1082" Type="http://schemas.openxmlformats.org/officeDocument/2006/relationships/hyperlink" Target="https://www.youtube.com/watch?v=OOpjH8iinaA" TargetMode="External"/><Relationship Id="rId1303" Type="http://schemas.openxmlformats.org/officeDocument/2006/relationships/hyperlink" Target="https://www.youtube.com/watch?v=zbqyNtTCY7U" TargetMode="External"/><Relationship Id="rId1510" Type="http://schemas.openxmlformats.org/officeDocument/2006/relationships/hyperlink" Target="https://www.youtube.com/watch?v=bODvB_U5ixo" TargetMode="External"/><Relationship Id="rId105" Type="http://schemas.openxmlformats.org/officeDocument/2006/relationships/hyperlink" Target="https://www.youtube.com/watch?v=q7JlZxcH_i4" TargetMode="External"/><Relationship Id="rId312" Type="http://schemas.openxmlformats.org/officeDocument/2006/relationships/hyperlink" Target="https://www.youtube.com/watch?v=c_qoYTYCSG8" TargetMode="External"/><Relationship Id="rId757" Type="http://schemas.openxmlformats.org/officeDocument/2006/relationships/hyperlink" Target="https://www.youtube.com/watch?v=FPGGWJw-sp4" TargetMode="External"/><Relationship Id="rId964" Type="http://schemas.openxmlformats.org/officeDocument/2006/relationships/hyperlink" Target="https://www.youtube.com/watch?v=ZXTOs60qgc4" TargetMode="External"/><Relationship Id="rId1387" Type="http://schemas.openxmlformats.org/officeDocument/2006/relationships/hyperlink" Target="https://www.youtube.com/watch?v=zd27TSl2NiA" TargetMode="External"/><Relationship Id="rId1594" Type="http://schemas.openxmlformats.org/officeDocument/2006/relationships/hyperlink" Target="https://www.youtube.com/watch?v=awx7izTX5jQ" TargetMode="External"/><Relationship Id="rId1608" Type="http://schemas.openxmlformats.org/officeDocument/2006/relationships/hyperlink" Target="https://www.youtube.com/watch?v=P7w01SFudeA" TargetMode="External"/><Relationship Id="rId93" Type="http://schemas.openxmlformats.org/officeDocument/2006/relationships/hyperlink" Target="https://www.youtube.com/watch?v=e8yOgLdBZFE" TargetMode="External"/><Relationship Id="rId189" Type="http://schemas.openxmlformats.org/officeDocument/2006/relationships/hyperlink" Target="https://www.youtube.com/watch?v=te6Iu63dcsw" TargetMode="External"/><Relationship Id="rId396" Type="http://schemas.openxmlformats.org/officeDocument/2006/relationships/hyperlink" Target="https://www.youtube.com/watch?v=nkmEkSGyMvo" TargetMode="External"/><Relationship Id="rId617" Type="http://schemas.openxmlformats.org/officeDocument/2006/relationships/hyperlink" Target="https://www.youtube.com/watch?v=h4t56qewd_c" TargetMode="External"/><Relationship Id="rId824" Type="http://schemas.openxmlformats.org/officeDocument/2006/relationships/hyperlink" Target="https://www.youtube.com/watch?v=dhiyoLGKvVo" TargetMode="External"/><Relationship Id="rId1247" Type="http://schemas.openxmlformats.org/officeDocument/2006/relationships/hyperlink" Target="https://www.youtube.com/watch?v=bvCOZh90n9M" TargetMode="External"/><Relationship Id="rId1454" Type="http://schemas.openxmlformats.org/officeDocument/2006/relationships/hyperlink" Target="https://www.youtube.com/watch?v=GUptC6iwfBw" TargetMode="External"/><Relationship Id="rId1661" Type="http://schemas.openxmlformats.org/officeDocument/2006/relationships/hyperlink" Target="https://www.youtube.com/watch?v=mjWU9l1mWsU" TargetMode="External"/><Relationship Id="rId256" Type="http://schemas.openxmlformats.org/officeDocument/2006/relationships/hyperlink" Target="https://www.youtube.com/watch?v=wNaFvx68ZwI" TargetMode="External"/><Relationship Id="rId463" Type="http://schemas.openxmlformats.org/officeDocument/2006/relationships/hyperlink" Target="https://www.youtube.com/watch?v=Xn-Ti864zyA" TargetMode="External"/><Relationship Id="rId670" Type="http://schemas.openxmlformats.org/officeDocument/2006/relationships/hyperlink" Target="https://www.youtube.com/watch?v=p_ETYBpqsro" TargetMode="External"/><Relationship Id="rId1093" Type="http://schemas.openxmlformats.org/officeDocument/2006/relationships/hyperlink" Target="https://www.youtube.com/watch?v=GH5dXYEfG1s" TargetMode="External"/><Relationship Id="rId1107" Type="http://schemas.openxmlformats.org/officeDocument/2006/relationships/hyperlink" Target="https://www.youtube.com/watch?v=d9zjkImf0rQ" TargetMode="External"/><Relationship Id="rId1314" Type="http://schemas.openxmlformats.org/officeDocument/2006/relationships/hyperlink" Target="https://www.youtube.com/watch?v=FJcHN6wzViA" TargetMode="External"/><Relationship Id="rId1521" Type="http://schemas.openxmlformats.org/officeDocument/2006/relationships/hyperlink" Target="https://www.youtube.com/watch?v=Jninm8r1v1g" TargetMode="External"/><Relationship Id="rId116" Type="http://schemas.openxmlformats.org/officeDocument/2006/relationships/hyperlink" Target="https://www.youtube.com/watch?v=ab16_RHzTL4" TargetMode="External"/><Relationship Id="rId323" Type="http://schemas.openxmlformats.org/officeDocument/2006/relationships/hyperlink" Target="https://www.youtube.com/watch?v=EWoia45q-Ik" TargetMode="External"/><Relationship Id="rId530" Type="http://schemas.openxmlformats.org/officeDocument/2006/relationships/hyperlink" Target="https://www.youtube.com/watch?v=xMyXvroH48w" TargetMode="External"/><Relationship Id="rId768" Type="http://schemas.openxmlformats.org/officeDocument/2006/relationships/hyperlink" Target="https://www.youtube.com/watch?v=XtiYlNM9jRc" TargetMode="External"/><Relationship Id="rId975" Type="http://schemas.openxmlformats.org/officeDocument/2006/relationships/hyperlink" Target="https://www.youtube.com/watch?v=aP75eMwgE_4" TargetMode="External"/><Relationship Id="rId1160" Type="http://schemas.openxmlformats.org/officeDocument/2006/relationships/hyperlink" Target="https://www.youtube.com/watch?v=3_fH-bNB5NE" TargetMode="External"/><Relationship Id="rId1398" Type="http://schemas.openxmlformats.org/officeDocument/2006/relationships/hyperlink" Target="https://www.youtube.com/watch?v=XfY2Q7Ien_k" TargetMode="External"/><Relationship Id="rId1619" Type="http://schemas.openxmlformats.org/officeDocument/2006/relationships/hyperlink" Target="https://www.youtube.com/watch?v=3J-cYxxHQGQ" TargetMode="External"/><Relationship Id="rId20" Type="http://schemas.openxmlformats.org/officeDocument/2006/relationships/hyperlink" Target="https://www.youtube.com/watch?v=Qy0XLnt1fy0" TargetMode="External"/><Relationship Id="rId628" Type="http://schemas.openxmlformats.org/officeDocument/2006/relationships/hyperlink" Target="https://www.youtube.com/watch?v=ImXVozIzbB4" TargetMode="External"/><Relationship Id="rId835" Type="http://schemas.openxmlformats.org/officeDocument/2006/relationships/hyperlink" Target="https://www.youtube.com/watch?v=DltKfvtXtEg" TargetMode="External"/><Relationship Id="rId1258" Type="http://schemas.openxmlformats.org/officeDocument/2006/relationships/hyperlink" Target="https://www.youtube.com/watch?v=_Pbr0L0KQb4" TargetMode="External"/><Relationship Id="rId1465" Type="http://schemas.openxmlformats.org/officeDocument/2006/relationships/hyperlink" Target="https://www.youtube.com/watch?v=5rsFKqn4Mm0" TargetMode="External"/><Relationship Id="rId1672" Type="http://schemas.openxmlformats.org/officeDocument/2006/relationships/hyperlink" Target="https://www.youtube.com/watch?v=ZxoxPapPxXk" TargetMode="External"/><Relationship Id="rId267" Type="http://schemas.openxmlformats.org/officeDocument/2006/relationships/hyperlink" Target="https://www.youtube.com/watch?v=BR7xSqOBxPo" TargetMode="External"/><Relationship Id="rId474" Type="http://schemas.openxmlformats.org/officeDocument/2006/relationships/hyperlink" Target="https://www.youtube.com/watch?v=HD6vGUzuJZ4" TargetMode="External"/><Relationship Id="rId1020" Type="http://schemas.openxmlformats.org/officeDocument/2006/relationships/hyperlink" Target="https://www.youtube.com/watch?v=_BggcHiaff8" TargetMode="External"/><Relationship Id="rId1118" Type="http://schemas.openxmlformats.org/officeDocument/2006/relationships/hyperlink" Target="https://www.youtube.com/watch?v=nTmtw3bH41g" TargetMode="External"/><Relationship Id="rId1325" Type="http://schemas.openxmlformats.org/officeDocument/2006/relationships/hyperlink" Target="https://www.youtube.com/watch?v=O3Ov0w9s6rc" TargetMode="External"/><Relationship Id="rId1532" Type="http://schemas.openxmlformats.org/officeDocument/2006/relationships/hyperlink" Target="https://www.youtube.com/watch?v=Ey24zdSY84A" TargetMode="External"/><Relationship Id="rId127" Type="http://schemas.openxmlformats.org/officeDocument/2006/relationships/hyperlink" Target="https://www.youtube.com/watch?v=0hSCclbhNN4" TargetMode="External"/><Relationship Id="rId681" Type="http://schemas.openxmlformats.org/officeDocument/2006/relationships/hyperlink" Target="https://www.youtube.com/watch?v=He8SX-BzcIY" TargetMode="External"/><Relationship Id="rId779" Type="http://schemas.openxmlformats.org/officeDocument/2006/relationships/hyperlink" Target="https://www.youtube.com/watch?v=NUTtUP_1jns" TargetMode="External"/><Relationship Id="rId902" Type="http://schemas.openxmlformats.org/officeDocument/2006/relationships/hyperlink" Target="https://www.youtube.com/watch?v=G0yaF7rw928" TargetMode="External"/><Relationship Id="rId986" Type="http://schemas.openxmlformats.org/officeDocument/2006/relationships/hyperlink" Target="https://www.youtube.com/watch?v=7NzERitX1-E" TargetMode="External"/><Relationship Id="rId31" Type="http://schemas.openxmlformats.org/officeDocument/2006/relationships/hyperlink" Target="https://www.youtube.com/watch?v=sWgV3y52un0" TargetMode="External"/><Relationship Id="rId334" Type="http://schemas.openxmlformats.org/officeDocument/2006/relationships/hyperlink" Target="https://www.youtube.com/watch?v=k50j5ErghUw" TargetMode="External"/><Relationship Id="rId541" Type="http://schemas.openxmlformats.org/officeDocument/2006/relationships/hyperlink" Target="https://www.youtube.com/watch?v=1TIvgR3KkLU" TargetMode="External"/><Relationship Id="rId639" Type="http://schemas.openxmlformats.org/officeDocument/2006/relationships/hyperlink" Target="https://www.youtube.com/watch?v=dI-Xx89-b4w" TargetMode="External"/><Relationship Id="rId1171" Type="http://schemas.openxmlformats.org/officeDocument/2006/relationships/hyperlink" Target="https://www.youtube.com/watch?v=ulQWJH2e4PM" TargetMode="External"/><Relationship Id="rId1269" Type="http://schemas.openxmlformats.org/officeDocument/2006/relationships/hyperlink" Target="https://www.youtube.com/watch?v=bGk785ajauQ" TargetMode="External"/><Relationship Id="rId1476" Type="http://schemas.openxmlformats.org/officeDocument/2006/relationships/hyperlink" Target="https://www.youtube.com/watch?v=kcYXD4olqPE" TargetMode="External"/><Relationship Id="rId180" Type="http://schemas.openxmlformats.org/officeDocument/2006/relationships/hyperlink" Target="https://www.youtube.com/watch?v=8OAnyTVQ4vc" TargetMode="External"/><Relationship Id="rId278" Type="http://schemas.openxmlformats.org/officeDocument/2006/relationships/hyperlink" Target="https://www.youtube.com/watch?v=HqASokIXtQ4" TargetMode="External"/><Relationship Id="rId401" Type="http://schemas.openxmlformats.org/officeDocument/2006/relationships/hyperlink" Target="https://www.youtube.com/watch?v=oupppoVp3Dk" TargetMode="External"/><Relationship Id="rId846" Type="http://schemas.openxmlformats.org/officeDocument/2006/relationships/hyperlink" Target="https://www.youtube.com/watch?v=G49m2tMLggU" TargetMode="External"/><Relationship Id="rId1031" Type="http://schemas.openxmlformats.org/officeDocument/2006/relationships/hyperlink" Target="https://www.youtube.com/watch?v=iuqUe9pdTc0" TargetMode="External"/><Relationship Id="rId1129" Type="http://schemas.openxmlformats.org/officeDocument/2006/relationships/hyperlink" Target="https://www.youtube.com/watch?v=b2lzeBq8cas" TargetMode="External"/><Relationship Id="rId1683" Type="http://schemas.openxmlformats.org/officeDocument/2006/relationships/hyperlink" Target="https://www.youtube.com/watch?v=l6H7-GKCDBQ" TargetMode="External"/><Relationship Id="rId485" Type="http://schemas.openxmlformats.org/officeDocument/2006/relationships/hyperlink" Target="https://www.youtube.com/watch?v=WmBNuiUG6PE" TargetMode="External"/><Relationship Id="rId692" Type="http://schemas.openxmlformats.org/officeDocument/2006/relationships/hyperlink" Target="https://www.youtube.com/watch?v=_zjxi7HxmZ8" TargetMode="External"/><Relationship Id="rId706" Type="http://schemas.openxmlformats.org/officeDocument/2006/relationships/hyperlink" Target="https://www.youtube.com/watch?v=NUwbKD5VN0Q" TargetMode="External"/><Relationship Id="rId913" Type="http://schemas.openxmlformats.org/officeDocument/2006/relationships/hyperlink" Target="https://www.youtube.com/watch?v=rTeKZRsZvDY" TargetMode="External"/><Relationship Id="rId1336" Type="http://schemas.openxmlformats.org/officeDocument/2006/relationships/hyperlink" Target="https://www.youtube.com/watch?v=jAUJBmr4BTg" TargetMode="External"/><Relationship Id="rId1543" Type="http://schemas.openxmlformats.org/officeDocument/2006/relationships/hyperlink" Target="https://www.youtube.com/watch?v=RUz7uC-qfBw" TargetMode="External"/><Relationship Id="rId42" Type="http://schemas.openxmlformats.org/officeDocument/2006/relationships/hyperlink" Target="https://www.youtube.com/watch?v=puRWLEvIszo" TargetMode="External"/><Relationship Id="rId138" Type="http://schemas.openxmlformats.org/officeDocument/2006/relationships/hyperlink" Target="https://www.youtube.com/watch?v=w2Qr6P-_3Qk" TargetMode="External"/><Relationship Id="rId345" Type="http://schemas.openxmlformats.org/officeDocument/2006/relationships/hyperlink" Target="https://www.youtube.com/watch?v=C7Nxc5rwK_o" TargetMode="External"/><Relationship Id="rId552" Type="http://schemas.openxmlformats.org/officeDocument/2006/relationships/hyperlink" Target="https://www.youtube.com/watch?v=45xyobON7TY" TargetMode="External"/><Relationship Id="rId997" Type="http://schemas.openxmlformats.org/officeDocument/2006/relationships/hyperlink" Target="https://www.youtube.com/watch?v=fdDiMm21BMA" TargetMode="External"/><Relationship Id="rId1182" Type="http://schemas.openxmlformats.org/officeDocument/2006/relationships/hyperlink" Target="https://www.youtube.com/watch?v=LYZGS2gCmqw" TargetMode="External"/><Relationship Id="rId1403" Type="http://schemas.openxmlformats.org/officeDocument/2006/relationships/hyperlink" Target="https://www.youtube.com/watch?v=l6IGgCBBgJk" TargetMode="External"/><Relationship Id="rId1610" Type="http://schemas.openxmlformats.org/officeDocument/2006/relationships/hyperlink" Target="https://www.youtube.com/watch?v=DfdsIDUyKSk" TargetMode="External"/><Relationship Id="rId191" Type="http://schemas.openxmlformats.org/officeDocument/2006/relationships/hyperlink" Target="https://www.youtube.com/watch?v=etbMY2hrCLk" TargetMode="External"/><Relationship Id="rId205" Type="http://schemas.openxmlformats.org/officeDocument/2006/relationships/hyperlink" Target="https://www.youtube.com/watch?v=9H0vbRJ2xdQ" TargetMode="External"/><Relationship Id="rId412" Type="http://schemas.openxmlformats.org/officeDocument/2006/relationships/hyperlink" Target="https://www.youtube.com/watch?v=fmYMd92PqUk" TargetMode="External"/><Relationship Id="rId857" Type="http://schemas.openxmlformats.org/officeDocument/2006/relationships/hyperlink" Target="https://www.youtube.com/watch?v=1InBj1-VZl8" TargetMode="External"/><Relationship Id="rId1042" Type="http://schemas.openxmlformats.org/officeDocument/2006/relationships/hyperlink" Target="https://www.youtube.com/watch?v=0hGdsSbCAiE" TargetMode="External"/><Relationship Id="rId1487" Type="http://schemas.openxmlformats.org/officeDocument/2006/relationships/hyperlink" Target="https://www.youtube.com/watch?v=pWBWs7s0oA8" TargetMode="External"/><Relationship Id="rId289" Type="http://schemas.openxmlformats.org/officeDocument/2006/relationships/hyperlink" Target="https://www.youtube.com/watch?v=a1cwTADqt9A" TargetMode="External"/><Relationship Id="rId496" Type="http://schemas.openxmlformats.org/officeDocument/2006/relationships/hyperlink" Target="https://www.youtube.com/watch?v=duoubmYpqBk" TargetMode="External"/><Relationship Id="rId717" Type="http://schemas.openxmlformats.org/officeDocument/2006/relationships/hyperlink" Target="https://www.youtube.com/watch?v=-ZM1xNdzb54" TargetMode="External"/><Relationship Id="rId924" Type="http://schemas.openxmlformats.org/officeDocument/2006/relationships/hyperlink" Target="https://www.youtube.com/watch?v=MN9UhQ4z-Ao" TargetMode="External"/><Relationship Id="rId1347" Type="http://schemas.openxmlformats.org/officeDocument/2006/relationships/hyperlink" Target="https://www.youtube.com/watch?v=zO8QzMWZbN4" TargetMode="External"/><Relationship Id="rId1554" Type="http://schemas.openxmlformats.org/officeDocument/2006/relationships/hyperlink" Target="https://www.youtube.com/watch?v=YK6WOFxCrjI" TargetMode="External"/><Relationship Id="rId53" Type="http://schemas.openxmlformats.org/officeDocument/2006/relationships/hyperlink" Target="https://www.youtube.com/watch?v=ijQd9mqMgCc" TargetMode="External"/><Relationship Id="rId149" Type="http://schemas.openxmlformats.org/officeDocument/2006/relationships/hyperlink" Target="https://www.youtube.com/watch?v=dITsguJFQoc" TargetMode="External"/><Relationship Id="rId356" Type="http://schemas.openxmlformats.org/officeDocument/2006/relationships/hyperlink" Target="https://www.youtube.com/watch?v=r1suDICxi70" TargetMode="External"/><Relationship Id="rId563" Type="http://schemas.openxmlformats.org/officeDocument/2006/relationships/hyperlink" Target="https://www.youtube.com/watch?v=fDdYiDyeKDs" TargetMode="External"/><Relationship Id="rId770" Type="http://schemas.openxmlformats.org/officeDocument/2006/relationships/hyperlink" Target="https://www.youtube.com/watch?v=b5cyE4qEb2w" TargetMode="External"/><Relationship Id="rId1193" Type="http://schemas.openxmlformats.org/officeDocument/2006/relationships/hyperlink" Target="https://www.youtube.com/watch?v=O44nwK-nJZs" TargetMode="External"/><Relationship Id="rId1207" Type="http://schemas.openxmlformats.org/officeDocument/2006/relationships/hyperlink" Target="https://www.youtube.com/watch?v=-9iebN1Rp3g" TargetMode="External"/><Relationship Id="rId1414" Type="http://schemas.openxmlformats.org/officeDocument/2006/relationships/hyperlink" Target="https://www.youtube.com/watch?v=ArEGYzPR6Gg" TargetMode="External"/><Relationship Id="rId1621" Type="http://schemas.openxmlformats.org/officeDocument/2006/relationships/hyperlink" Target="https://www.youtube.com/watch?v=hjrbb94z2WI" TargetMode="External"/><Relationship Id="rId216" Type="http://schemas.openxmlformats.org/officeDocument/2006/relationships/hyperlink" Target="https://www.youtube.com/watch?v=6CkXDg1hmRc" TargetMode="External"/><Relationship Id="rId423" Type="http://schemas.openxmlformats.org/officeDocument/2006/relationships/hyperlink" Target="https://www.youtube.com/watch?v=AR53mQ_hGoI" TargetMode="External"/><Relationship Id="rId868" Type="http://schemas.openxmlformats.org/officeDocument/2006/relationships/hyperlink" Target="https://www.youtube.com/watch?v=jfe5CttwKB4" TargetMode="External"/><Relationship Id="rId1053" Type="http://schemas.openxmlformats.org/officeDocument/2006/relationships/hyperlink" Target="https://www.youtube.com/watch?v=uqdfZbv7hlM" TargetMode="External"/><Relationship Id="rId1260" Type="http://schemas.openxmlformats.org/officeDocument/2006/relationships/hyperlink" Target="https://www.youtube.com/watch?v=K7hYf0yIK5w" TargetMode="External"/><Relationship Id="rId1498" Type="http://schemas.openxmlformats.org/officeDocument/2006/relationships/hyperlink" Target="https://www.youtube.com/watch?v=YSDhcG1Ww_Y" TargetMode="External"/><Relationship Id="rId630" Type="http://schemas.openxmlformats.org/officeDocument/2006/relationships/hyperlink" Target="https://www.youtube.com/watch?v=tnwLEMfpBMA" TargetMode="External"/><Relationship Id="rId728" Type="http://schemas.openxmlformats.org/officeDocument/2006/relationships/hyperlink" Target="https://www.youtube.com/watch?v=iipwjxKtRqs" TargetMode="External"/><Relationship Id="rId935" Type="http://schemas.openxmlformats.org/officeDocument/2006/relationships/hyperlink" Target="https://www.youtube.com/watch?v=fbe8zgbwOI0" TargetMode="External"/><Relationship Id="rId1358" Type="http://schemas.openxmlformats.org/officeDocument/2006/relationships/hyperlink" Target="https://www.youtube.com/watch?v=hX8fFLMKxnE" TargetMode="External"/><Relationship Id="rId1565" Type="http://schemas.openxmlformats.org/officeDocument/2006/relationships/hyperlink" Target="https://www.youtube.com/watch?v=K_HDrDrkLi0" TargetMode="External"/><Relationship Id="rId64" Type="http://schemas.openxmlformats.org/officeDocument/2006/relationships/hyperlink" Target="https://www.youtube.com/watch?v=F4-QgH_wHZw" TargetMode="External"/><Relationship Id="rId367" Type="http://schemas.openxmlformats.org/officeDocument/2006/relationships/hyperlink" Target="https://www.youtube.com/watch?v=lT0vFWcIshc" TargetMode="External"/><Relationship Id="rId574" Type="http://schemas.openxmlformats.org/officeDocument/2006/relationships/hyperlink" Target="https://www.youtube.com/watch?v=5vixelf0Fuc" TargetMode="External"/><Relationship Id="rId1120" Type="http://schemas.openxmlformats.org/officeDocument/2006/relationships/hyperlink" Target="https://www.youtube.com/watch?v=cfsuose6EaM" TargetMode="External"/><Relationship Id="rId1218" Type="http://schemas.openxmlformats.org/officeDocument/2006/relationships/hyperlink" Target="https://www.youtube.com/watch?v=gXKuuu8ckhQ" TargetMode="External"/><Relationship Id="rId1425" Type="http://schemas.openxmlformats.org/officeDocument/2006/relationships/hyperlink" Target="https://www.youtube.com/watch?v=cqEujfGWlhs" TargetMode="External"/><Relationship Id="rId227" Type="http://schemas.openxmlformats.org/officeDocument/2006/relationships/hyperlink" Target="https://www.youtube.com/watch?v=HIkgY0Rz1jU" TargetMode="External"/><Relationship Id="rId781" Type="http://schemas.openxmlformats.org/officeDocument/2006/relationships/hyperlink" Target="https://www.youtube.com/watch?v=xQhDtSXlXW8" TargetMode="External"/><Relationship Id="rId879" Type="http://schemas.openxmlformats.org/officeDocument/2006/relationships/hyperlink" Target="https://www.youtube.com/watch?v=-S0XbjHnjUc" TargetMode="External"/><Relationship Id="rId1632" Type="http://schemas.openxmlformats.org/officeDocument/2006/relationships/hyperlink" Target="https://www.youtube.com/watch?v=uWAGOjBpO0k" TargetMode="External"/><Relationship Id="rId434" Type="http://schemas.openxmlformats.org/officeDocument/2006/relationships/hyperlink" Target="https://www.youtube.com/watch?v=E0MqXuryFG4" TargetMode="External"/><Relationship Id="rId641" Type="http://schemas.openxmlformats.org/officeDocument/2006/relationships/hyperlink" Target="https://www.youtube.com/watch?v=cABfEaP2IHo" TargetMode="External"/><Relationship Id="rId739" Type="http://schemas.openxmlformats.org/officeDocument/2006/relationships/hyperlink" Target="https://www.youtube.com/watch?v=JQTctGQOhsg" TargetMode="External"/><Relationship Id="rId1064" Type="http://schemas.openxmlformats.org/officeDocument/2006/relationships/hyperlink" Target="https://www.youtube.com/watch?v=M9VSpOiwwDU" TargetMode="External"/><Relationship Id="rId1271" Type="http://schemas.openxmlformats.org/officeDocument/2006/relationships/hyperlink" Target="https://www.youtube.com/watch?v=sAnEiZPkG3E" TargetMode="External"/><Relationship Id="rId1369" Type="http://schemas.openxmlformats.org/officeDocument/2006/relationships/hyperlink" Target="https://www.youtube.com/watch?v=knaV_tvkEY4" TargetMode="External"/><Relationship Id="rId1576" Type="http://schemas.openxmlformats.org/officeDocument/2006/relationships/hyperlink" Target="https://www.youtube.com/watch?v=5nkbmQeJvr8" TargetMode="External"/><Relationship Id="rId280" Type="http://schemas.openxmlformats.org/officeDocument/2006/relationships/hyperlink" Target="https://www.youtube.com/watch?v=PAaWZTFRP9Q" TargetMode="External"/><Relationship Id="rId501" Type="http://schemas.openxmlformats.org/officeDocument/2006/relationships/hyperlink" Target="https://www.youtube.com/watch?v=dKC3j3HFxoI" TargetMode="External"/><Relationship Id="rId946" Type="http://schemas.openxmlformats.org/officeDocument/2006/relationships/hyperlink" Target="https://www.youtube.com/watch?v=3bkLxKAA3w8" TargetMode="External"/><Relationship Id="rId1131" Type="http://schemas.openxmlformats.org/officeDocument/2006/relationships/hyperlink" Target="https://www.youtube.com/watch?v=MGo0h27xwVc" TargetMode="External"/><Relationship Id="rId1229" Type="http://schemas.openxmlformats.org/officeDocument/2006/relationships/hyperlink" Target="https://www.youtube.com/watch?v=cRAM52Tt7FI" TargetMode="External"/><Relationship Id="rId75" Type="http://schemas.openxmlformats.org/officeDocument/2006/relationships/hyperlink" Target="https://www.youtube.com/watch?v=xBkn7-YopVI" TargetMode="External"/><Relationship Id="rId140" Type="http://schemas.openxmlformats.org/officeDocument/2006/relationships/hyperlink" Target="https://www.youtube.com/watch?v=8_NFRDQrPpE" TargetMode="External"/><Relationship Id="rId378" Type="http://schemas.openxmlformats.org/officeDocument/2006/relationships/hyperlink" Target="https://www.youtube.com/watch?v=h4cKDTL2dhw" TargetMode="External"/><Relationship Id="rId585" Type="http://schemas.openxmlformats.org/officeDocument/2006/relationships/hyperlink" Target="https://www.youtube.com/watch?v=0XS5T0kbEQM" TargetMode="External"/><Relationship Id="rId792" Type="http://schemas.openxmlformats.org/officeDocument/2006/relationships/hyperlink" Target="https://www.youtube.com/watch?v=tCSR_oIsnDc" TargetMode="External"/><Relationship Id="rId806" Type="http://schemas.openxmlformats.org/officeDocument/2006/relationships/hyperlink" Target="https://www.youtube.com/watch?v=0oxjwW27xt4" TargetMode="External"/><Relationship Id="rId1436" Type="http://schemas.openxmlformats.org/officeDocument/2006/relationships/hyperlink" Target="https://www.youtube.com/watch?v=mU6xNwie_mY" TargetMode="External"/><Relationship Id="rId1643" Type="http://schemas.openxmlformats.org/officeDocument/2006/relationships/hyperlink" Target="https://www.youtube.com/watch?v=SukisKJve7o" TargetMode="External"/><Relationship Id="rId6" Type="http://schemas.openxmlformats.org/officeDocument/2006/relationships/hyperlink" Target="https://www.youtube.com/watch?v=e4vGZo9REBA" TargetMode="External"/><Relationship Id="rId238" Type="http://schemas.openxmlformats.org/officeDocument/2006/relationships/hyperlink" Target="https://www.youtube.com/watch?v=1sjeOLfKEGE" TargetMode="External"/><Relationship Id="rId445" Type="http://schemas.openxmlformats.org/officeDocument/2006/relationships/hyperlink" Target="https://www.youtube.com/watch?v=f1i_ukiLQYY" TargetMode="External"/><Relationship Id="rId652" Type="http://schemas.openxmlformats.org/officeDocument/2006/relationships/hyperlink" Target="https://www.youtube.com/watch?v=uVgw4vdhXrE" TargetMode="External"/><Relationship Id="rId1075" Type="http://schemas.openxmlformats.org/officeDocument/2006/relationships/hyperlink" Target="https://www.youtube.com/watch?v=ng9pFkb3nko" TargetMode="External"/><Relationship Id="rId1282" Type="http://schemas.openxmlformats.org/officeDocument/2006/relationships/hyperlink" Target="https://www.youtube.com/watch?v=ZwwcTd9iCHw" TargetMode="External"/><Relationship Id="rId1503" Type="http://schemas.openxmlformats.org/officeDocument/2006/relationships/hyperlink" Target="https://www.youtube.com/watch?v=Q56f_RX-jS4" TargetMode="External"/><Relationship Id="rId291" Type="http://schemas.openxmlformats.org/officeDocument/2006/relationships/hyperlink" Target="https://www.youtube.com/watch?v=hupH1zvf-8k" TargetMode="External"/><Relationship Id="rId305" Type="http://schemas.openxmlformats.org/officeDocument/2006/relationships/hyperlink" Target="https://www.youtube.com/watch?v=Opw9G1qKCcM" TargetMode="External"/><Relationship Id="rId512" Type="http://schemas.openxmlformats.org/officeDocument/2006/relationships/hyperlink" Target="https://www.youtube.com/watch?v=TkuorxpG1D8" TargetMode="External"/><Relationship Id="rId957" Type="http://schemas.openxmlformats.org/officeDocument/2006/relationships/hyperlink" Target="https://www.youtube.com/watch?v=s2SSedCJ29M" TargetMode="External"/><Relationship Id="rId1142" Type="http://schemas.openxmlformats.org/officeDocument/2006/relationships/hyperlink" Target="https://www.youtube.com/watch?v=Yv6eNmb2Ljo" TargetMode="External"/><Relationship Id="rId1587" Type="http://schemas.openxmlformats.org/officeDocument/2006/relationships/hyperlink" Target="https://www.youtube.com/watch?v=VzsY8-aiX7M" TargetMode="External"/><Relationship Id="rId86" Type="http://schemas.openxmlformats.org/officeDocument/2006/relationships/hyperlink" Target="https://www.youtube.com/watch?v=s4eSFy_5CRg" TargetMode="External"/><Relationship Id="rId151" Type="http://schemas.openxmlformats.org/officeDocument/2006/relationships/hyperlink" Target="https://www.youtube.com/watch?v=Tl3LSdatgdw" TargetMode="External"/><Relationship Id="rId389" Type="http://schemas.openxmlformats.org/officeDocument/2006/relationships/hyperlink" Target="https://www.youtube.com/watch?v=di2kJcyy1BM" TargetMode="External"/><Relationship Id="rId596" Type="http://schemas.openxmlformats.org/officeDocument/2006/relationships/hyperlink" Target="https://www.youtube.com/watch?v=sDo_6XgeYoU" TargetMode="External"/><Relationship Id="rId817" Type="http://schemas.openxmlformats.org/officeDocument/2006/relationships/hyperlink" Target="https://www.youtube.com/watch?v=G8TvpARWTjY" TargetMode="External"/><Relationship Id="rId1002" Type="http://schemas.openxmlformats.org/officeDocument/2006/relationships/hyperlink" Target="https://www.youtube.com/watch?v=X_fHa73_nOg" TargetMode="External"/><Relationship Id="rId1447" Type="http://schemas.openxmlformats.org/officeDocument/2006/relationships/hyperlink" Target="https://www.youtube.com/watch?v=-2IcOOUqNgI" TargetMode="External"/><Relationship Id="rId1654" Type="http://schemas.openxmlformats.org/officeDocument/2006/relationships/hyperlink" Target="https://www.youtube.com/watch?v=OHI85Qg7WI4" TargetMode="External"/><Relationship Id="rId249" Type="http://schemas.openxmlformats.org/officeDocument/2006/relationships/hyperlink" Target="https://www.youtube.com/watch?v=kjrPQQWtCog" TargetMode="External"/><Relationship Id="rId456" Type="http://schemas.openxmlformats.org/officeDocument/2006/relationships/hyperlink" Target="https://www.youtube.com/watch?v=tP3zyrhIXkw" TargetMode="External"/><Relationship Id="rId663" Type="http://schemas.openxmlformats.org/officeDocument/2006/relationships/hyperlink" Target="https://www.youtube.com/watch?v=HABbAHdfdXk" TargetMode="External"/><Relationship Id="rId870" Type="http://schemas.openxmlformats.org/officeDocument/2006/relationships/hyperlink" Target="https://www.youtube.com/watch?v=bOCx853wJ3E" TargetMode="External"/><Relationship Id="rId1086" Type="http://schemas.openxmlformats.org/officeDocument/2006/relationships/hyperlink" Target="https://www.youtube.com/watch?v=AoBp9jM8fZo" TargetMode="External"/><Relationship Id="rId1293" Type="http://schemas.openxmlformats.org/officeDocument/2006/relationships/hyperlink" Target="https://www.youtube.com/watch?v=hkXHmWXZrdc" TargetMode="External"/><Relationship Id="rId1307" Type="http://schemas.openxmlformats.org/officeDocument/2006/relationships/hyperlink" Target="https://www.youtube.com/watch?v=D7BbDAf5SPc" TargetMode="External"/><Relationship Id="rId1514" Type="http://schemas.openxmlformats.org/officeDocument/2006/relationships/hyperlink" Target="https://www.youtube.com/watch?v=XLk5yks9c_Q" TargetMode="External"/><Relationship Id="rId13" Type="http://schemas.openxmlformats.org/officeDocument/2006/relationships/hyperlink" Target="https://www.youtube.com/watch?v=mjekd4noS1U" TargetMode="External"/><Relationship Id="rId109" Type="http://schemas.openxmlformats.org/officeDocument/2006/relationships/hyperlink" Target="https://www.youtube.com/watch?v=p5nzZEOm2YE" TargetMode="External"/><Relationship Id="rId316" Type="http://schemas.openxmlformats.org/officeDocument/2006/relationships/hyperlink" Target="https://www.youtube.com/watch?v=2Dsg_WtxKdc" TargetMode="External"/><Relationship Id="rId523" Type="http://schemas.openxmlformats.org/officeDocument/2006/relationships/hyperlink" Target="https://www.youtube.com/watch?v=DbKzsa970Vg" TargetMode="External"/><Relationship Id="rId968" Type="http://schemas.openxmlformats.org/officeDocument/2006/relationships/hyperlink" Target="https://www.youtube.com/watch?v=AJBuqPC-F-w" TargetMode="External"/><Relationship Id="rId1153" Type="http://schemas.openxmlformats.org/officeDocument/2006/relationships/hyperlink" Target="https://www.youtube.com/watch?v=B5ienCg_3XA" TargetMode="External"/><Relationship Id="rId1598" Type="http://schemas.openxmlformats.org/officeDocument/2006/relationships/hyperlink" Target="https://www.youtube.com/watch?v=h2NL0eRaKIs" TargetMode="External"/><Relationship Id="rId97" Type="http://schemas.openxmlformats.org/officeDocument/2006/relationships/hyperlink" Target="https://www.youtube.com/watch?v=tHl9jLqFUQI" TargetMode="External"/><Relationship Id="rId730" Type="http://schemas.openxmlformats.org/officeDocument/2006/relationships/hyperlink" Target="https://www.youtube.com/watch?v=Cj2vBG5vXU0" TargetMode="External"/><Relationship Id="rId828" Type="http://schemas.openxmlformats.org/officeDocument/2006/relationships/hyperlink" Target="https://www.youtube.com/watch?v=ZzDTFb78lwE" TargetMode="External"/><Relationship Id="rId1013" Type="http://schemas.openxmlformats.org/officeDocument/2006/relationships/hyperlink" Target="https://www.youtube.com/watch?v=J69NF6aXY6s" TargetMode="External"/><Relationship Id="rId1360" Type="http://schemas.openxmlformats.org/officeDocument/2006/relationships/hyperlink" Target="https://www.youtube.com/watch?v=Hk10JWCX4JY" TargetMode="External"/><Relationship Id="rId1458" Type="http://schemas.openxmlformats.org/officeDocument/2006/relationships/hyperlink" Target="https://www.youtube.com/watch?v=rgDQoGx0czY" TargetMode="External"/><Relationship Id="rId1665" Type="http://schemas.openxmlformats.org/officeDocument/2006/relationships/hyperlink" Target="https://www.youtube.com/watch?v=mWm-CztZqsg" TargetMode="External"/><Relationship Id="rId162" Type="http://schemas.openxmlformats.org/officeDocument/2006/relationships/hyperlink" Target="https://www.youtube.com/watch?v=fGAG9K9D9tI" TargetMode="External"/><Relationship Id="rId467" Type="http://schemas.openxmlformats.org/officeDocument/2006/relationships/hyperlink" Target="https://www.youtube.com/watch?v=TYWI929nZKg" TargetMode="External"/><Relationship Id="rId1097" Type="http://schemas.openxmlformats.org/officeDocument/2006/relationships/hyperlink" Target="https://www.youtube.com/watch?v=bk4ERJ3MkCE" TargetMode="External"/><Relationship Id="rId1220" Type="http://schemas.openxmlformats.org/officeDocument/2006/relationships/hyperlink" Target="https://www.youtube.com/watch?v=r_zQ9xD5n-0" TargetMode="External"/><Relationship Id="rId1318" Type="http://schemas.openxmlformats.org/officeDocument/2006/relationships/hyperlink" Target="https://www.youtube.com/watch?v=SwMyba_ajXk" TargetMode="External"/><Relationship Id="rId1525" Type="http://schemas.openxmlformats.org/officeDocument/2006/relationships/hyperlink" Target="https://www.youtube.com/watch?v=X0_ptGQGhfw" TargetMode="External"/><Relationship Id="rId674" Type="http://schemas.openxmlformats.org/officeDocument/2006/relationships/hyperlink" Target="https://www.youtube.com/watch?v=VgjT6O-liMM" TargetMode="External"/><Relationship Id="rId881" Type="http://schemas.openxmlformats.org/officeDocument/2006/relationships/hyperlink" Target="https://www.youtube.com/watch?v=fRvq1yOogLo" TargetMode="External"/><Relationship Id="rId979" Type="http://schemas.openxmlformats.org/officeDocument/2006/relationships/hyperlink" Target="https://www.youtube.com/watch?v=Oon-2iB8e8k" TargetMode="External"/><Relationship Id="rId24" Type="http://schemas.openxmlformats.org/officeDocument/2006/relationships/hyperlink" Target="https://www.youtube.com/watch?v=MAbYineBfRE" TargetMode="External"/><Relationship Id="rId327" Type="http://schemas.openxmlformats.org/officeDocument/2006/relationships/hyperlink" Target="https://www.youtube.com/watch?v=s-YYpKnRgcQ" TargetMode="External"/><Relationship Id="rId534" Type="http://schemas.openxmlformats.org/officeDocument/2006/relationships/hyperlink" Target="https://www.youtube.com/watch?v=gSkh6oRH6Vw" TargetMode="External"/><Relationship Id="rId741" Type="http://schemas.openxmlformats.org/officeDocument/2006/relationships/hyperlink" Target="https://www.youtube.com/watch?v=Gr4-UVzbbzw" TargetMode="External"/><Relationship Id="rId839" Type="http://schemas.openxmlformats.org/officeDocument/2006/relationships/hyperlink" Target="https://www.youtube.com/watch?v=XYeUFflb7Bk" TargetMode="External"/><Relationship Id="rId1164" Type="http://schemas.openxmlformats.org/officeDocument/2006/relationships/hyperlink" Target="https://www.youtube.com/watch?v=zd_DQoLvA1w" TargetMode="External"/><Relationship Id="rId1371" Type="http://schemas.openxmlformats.org/officeDocument/2006/relationships/hyperlink" Target="https://www.youtube.com/watch?v=8ZsKgAUBaAg" TargetMode="External"/><Relationship Id="rId1469" Type="http://schemas.openxmlformats.org/officeDocument/2006/relationships/hyperlink" Target="https://www.youtube.com/watch?v=AUXvA5--qTY" TargetMode="External"/><Relationship Id="rId173" Type="http://schemas.openxmlformats.org/officeDocument/2006/relationships/hyperlink" Target="https://www.youtube.com/watch?v=dkZ6L8LMHX8" TargetMode="External"/><Relationship Id="rId380" Type="http://schemas.openxmlformats.org/officeDocument/2006/relationships/hyperlink" Target="https://www.youtube.com/watch?v=4DZCmgq0Bo4" TargetMode="External"/><Relationship Id="rId601" Type="http://schemas.openxmlformats.org/officeDocument/2006/relationships/hyperlink" Target="https://www.youtube.com/watch?v=ysV9FbqBgF0" TargetMode="External"/><Relationship Id="rId1024" Type="http://schemas.openxmlformats.org/officeDocument/2006/relationships/hyperlink" Target="https://www.youtube.com/watch?v=lx6Zr6lrTaI" TargetMode="External"/><Relationship Id="rId1231" Type="http://schemas.openxmlformats.org/officeDocument/2006/relationships/hyperlink" Target="https://www.youtube.com/watch?v=s9qUHr__HWc" TargetMode="External"/><Relationship Id="rId1676" Type="http://schemas.openxmlformats.org/officeDocument/2006/relationships/hyperlink" Target="https://www.youtube.com/watch?v=rbYdXbEVm6E" TargetMode="External"/><Relationship Id="rId240" Type="http://schemas.openxmlformats.org/officeDocument/2006/relationships/hyperlink" Target="https://www.youtube.com/watch?v=WQRKRKmUjls" TargetMode="External"/><Relationship Id="rId478" Type="http://schemas.openxmlformats.org/officeDocument/2006/relationships/hyperlink" Target="https://www.youtube.com/watch?v=E3Y2PKiWMRs" TargetMode="External"/><Relationship Id="rId685" Type="http://schemas.openxmlformats.org/officeDocument/2006/relationships/hyperlink" Target="https://www.youtube.com/watch?v=tRyYCm8Rm2w" TargetMode="External"/><Relationship Id="rId892" Type="http://schemas.openxmlformats.org/officeDocument/2006/relationships/hyperlink" Target="https://www.youtube.com/watch?v=jDeevLZhCLc" TargetMode="External"/><Relationship Id="rId906" Type="http://schemas.openxmlformats.org/officeDocument/2006/relationships/hyperlink" Target="https://www.youtube.com/watch?v=5l80odQSoSk" TargetMode="External"/><Relationship Id="rId1329" Type="http://schemas.openxmlformats.org/officeDocument/2006/relationships/hyperlink" Target="https://www.youtube.com/watch?v=ZW9R53MQ8lw" TargetMode="External"/><Relationship Id="rId1536" Type="http://schemas.openxmlformats.org/officeDocument/2006/relationships/hyperlink" Target="https://www.youtube.com/watch?v=haHvmxSPMno" TargetMode="External"/><Relationship Id="rId35" Type="http://schemas.openxmlformats.org/officeDocument/2006/relationships/hyperlink" Target="https://www.youtube.com/watch?v=A_H3mNLX8Xc" TargetMode="External"/><Relationship Id="rId100" Type="http://schemas.openxmlformats.org/officeDocument/2006/relationships/hyperlink" Target="https://www.youtube.com/watch?v=IHJHVuQ5E5E" TargetMode="External"/><Relationship Id="rId338" Type="http://schemas.openxmlformats.org/officeDocument/2006/relationships/hyperlink" Target="https://www.youtube.com/watch?v=-ULO1J66Qu0" TargetMode="External"/><Relationship Id="rId545" Type="http://schemas.openxmlformats.org/officeDocument/2006/relationships/hyperlink" Target="https://www.youtube.com/watch?v=gavq4LM8XK0" TargetMode="External"/><Relationship Id="rId752" Type="http://schemas.openxmlformats.org/officeDocument/2006/relationships/hyperlink" Target="https://www.youtube.com/watch?v=qlboqyrPQuk" TargetMode="External"/><Relationship Id="rId1175" Type="http://schemas.openxmlformats.org/officeDocument/2006/relationships/hyperlink" Target="https://www.youtube.com/watch?v=nfUele5xUhg" TargetMode="External"/><Relationship Id="rId1382" Type="http://schemas.openxmlformats.org/officeDocument/2006/relationships/hyperlink" Target="https://www.youtube.com/watch?v=AO9HRTZBNng" TargetMode="External"/><Relationship Id="rId1603" Type="http://schemas.openxmlformats.org/officeDocument/2006/relationships/hyperlink" Target="https://www.youtube.com/watch?v=ChTnwpkCMhg" TargetMode="External"/><Relationship Id="rId184" Type="http://schemas.openxmlformats.org/officeDocument/2006/relationships/hyperlink" Target="https://www.youtube.com/watch?v=3VZF-F6LRwU" TargetMode="External"/><Relationship Id="rId391" Type="http://schemas.openxmlformats.org/officeDocument/2006/relationships/hyperlink" Target="https://www.youtube.com/watch?v=sBk0idLYOTg" TargetMode="External"/><Relationship Id="rId405" Type="http://schemas.openxmlformats.org/officeDocument/2006/relationships/hyperlink" Target="https://www.youtube.com/watch?v=yFREIOHjXuk" TargetMode="External"/><Relationship Id="rId612" Type="http://schemas.openxmlformats.org/officeDocument/2006/relationships/hyperlink" Target="https://www.youtube.com/watch?v=TahRgO2-9r4" TargetMode="External"/><Relationship Id="rId1035" Type="http://schemas.openxmlformats.org/officeDocument/2006/relationships/hyperlink" Target="https://www.youtube.com/watch?v=AHvsOf_V3jw" TargetMode="External"/><Relationship Id="rId1242" Type="http://schemas.openxmlformats.org/officeDocument/2006/relationships/hyperlink" Target="https://www.youtube.com/watch?v=iOwWGPhxSH4" TargetMode="External"/><Relationship Id="rId251" Type="http://schemas.openxmlformats.org/officeDocument/2006/relationships/hyperlink" Target="https://www.youtube.com/watch?v=AagqaAQebKk" TargetMode="External"/><Relationship Id="rId489" Type="http://schemas.openxmlformats.org/officeDocument/2006/relationships/hyperlink" Target="https://www.youtube.com/watch?v=tzssCc4AzcI" TargetMode="External"/><Relationship Id="rId696" Type="http://schemas.openxmlformats.org/officeDocument/2006/relationships/hyperlink" Target="https://www.youtube.com/watch?v=iNJg19oUsp8" TargetMode="External"/><Relationship Id="rId917" Type="http://schemas.openxmlformats.org/officeDocument/2006/relationships/hyperlink" Target="https://www.youtube.com/watch?v=TdjgAbdgBkY" TargetMode="External"/><Relationship Id="rId1102" Type="http://schemas.openxmlformats.org/officeDocument/2006/relationships/hyperlink" Target="https://www.youtube.com/watch?v=FBYoZ-FgC84" TargetMode="External"/><Relationship Id="rId1547" Type="http://schemas.openxmlformats.org/officeDocument/2006/relationships/hyperlink" Target="https://www.youtube.com/watch?v=DYJlJzuxALw" TargetMode="External"/><Relationship Id="rId46" Type="http://schemas.openxmlformats.org/officeDocument/2006/relationships/hyperlink" Target="https://www.youtube.com/watch?v=Md8J3P5kQg8" TargetMode="External"/><Relationship Id="rId349" Type="http://schemas.openxmlformats.org/officeDocument/2006/relationships/hyperlink" Target="https://www.youtube.com/watch?v=Xu6o6IK6vHY" TargetMode="External"/><Relationship Id="rId556" Type="http://schemas.openxmlformats.org/officeDocument/2006/relationships/hyperlink" Target="https://www.youtube.com/watch?v=t9uRS7DWhKQ" TargetMode="External"/><Relationship Id="rId763" Type="http://schemas.openxmlformats.org/officeDocument/2006/relationships/hyperlink" Target="https://www.youtube.com/watch?v=SAnUTDJ-DIY" TargetMode="External"/><Relationship Id="rId1186" Type="http://schemas.openxmlformats.org/officeDocument/2006/relationships/hyperlink" Target="https://www.youtube.com/watch?v=nAhCwHuqTiM" TargetMode="External"/><Relationship Id="rId1393" Type="http://schemas.openxmlformats.org/officeDocument/2006/relationships/hyperlink" Target="https://www.youtube.com/watch?v=VEw8-DJllVw" TargetMode="External"/><Relationship Id="rId1407" Type="http://schemas.openxmlformats.org/officeDocument/2006/relationships/hyperlink" Target="https://www.youtube.com/watch?v=DrPAT_QLFwM" TargetMode="External"/><Relationship Id="rId1614" Type="http://schemas.openxmlformats.org/officeDocument/2006/relationships/hyperlink" Target="https://www.youtube.com/watch?v=SNdeNyI3SdQ" TargetMode="External"/><Relationship Id="rId111" Type="http://schemas.openxmlformats.org/officeDocument/2006/relationships/hyperlink" Target="https://www.youtube.com/watch?v=dDxk_qVS6H0" TargetMode="External"/><Relationship Id="rId195" Type="http://schemas.openxmlformats.org/officeDocument/2006/relationships/hyperlink" Target="https://www.youtube.com/watch?v=9wxU26imCDU" TargetMode="External"/><Relationship Id="rId209" Type="http://schemas.openxmlformats.org/officeDocument/2006/relationships/hyperlink" Target="https://www.youtube.com/watch?v=vR2CclEUVc0" TargetMode="External"/><Relationship Id="rId416" Type="http://schemas.openxmlformats.org/officeDocument/2006/relationships/hyperlink" Target="https://www.youtube.com/watch?v=Ts4BcS_kw4k" TargetMode="External"/><Relationship Id="rId970" Type="http://schemas.openxmlformats.org/officeDocument/2006/relationships/hyperlink" Target="https://www.youtube.com/watch?v=WrkrlLC66do" TargetMode="External"/><Relationship Id="rId1046" Type="http://schemas.openxmlformats.org/officeDocument/2006/relationships/hyperlink" Target="https://www.youtube.com/watch?v=q-KyxIfiR2s" TargetMode="External"/><Relationship Id="rId1253" Type="http://schemas.openxmlformats.org/officeDocument/2006/relationships/hyperlink" Target="https://www.youtube.com/watch?v=7HotDVLH6Ak" TargetMode="External"/><Relationship Id="rId623" Type="http://schemas.openxmlformats.org/officeDocument/2006/relationships/hyperlink" Target="https://www.youtube.com/watch?v=fIPyc5y8JWA" TargetMode="External"/><Relationship Id="rId830" Type="http://schemas.openxmlformats.org/officeDocument/2006/relationships/hyperlink" Target="https://www.youtube.com/watch?v=p3HT3YVfGMI" TargetMode="External"/><Relationship Id="rId928" Type="http://schemas.openxmlformats.org/officeDocument/2006/relationships/hyperlink" Target="https://www.youtube.com/watch?v=kyMXTPlyPgc" TargetMode="External"/><Relationship Id="rId1460" Type="http://schemas.openxmlformats.org/officeDocument/2006/relationships/hyperlink" Target="https://www.youtube.com/watch?v=k4NUlfqqT9I" TargetMode="External"/><Relationship Id="rId1558" Type="http://schemas.openxmlformats.org/officeDocument/2006/relationships/hyperlink" Target="https://www.youtube.com/watch?v=RjXCSSlKtkI" TargetMode="External"/><Relationship Id="rId57" Type="http://schemas.openxmlformats.org/officeDocument/2006/relationships/hyperlink" Target="https://www.youtube.com/watch?v=JTYhqegZ0og" TargetMode="External"/><Relationship Id="rId262" Type="http://schemas.openxmlformats.org/officeDocument/2006/relationships/hyperlink" Target="https://www.youtube.com/watch?v=1noRz1YdjAI" TargetMode="External"/><Relationship Id="rId567" Type="http://schemas.openxmlformats.org/officeDocument/2006/relationships/hyperlink" Target="https://www.youtube.com/watch?v=fXnt0uFkKnQ" TargetMode="External"/><Relationship Id="rId1113" Type="http://schemas.openxmlformats.org/officeDocument/2006/relationships/hyperlink" Target="https://www.youtube.com/watch?v=2Ss-oJ-yKhg" TargetMode="External"/><Relationship Id="rId1197" Type="http://schemas.openxmlformats.org/officeDocument/2006/relationships/hyperlink" Target="https://www.youtube.com/watch?v=QtzHtP3YdHA" TargetMode="External"/><Relationship Id="rId1320" Type="http://schemas.openxmlformats.org/officeDocument/2006/relationships/hyperlink" Target="https://www.youtube.com/watch?v=bJggjXvB52c" TargetMode="External"/><Relationship Id="rId1418" Type="http://schemas.openxmlformats.org/officeDocument/2006/relationships/hyperlink" Target="https://www.youtube.com/watch?v=-Bn7zJDzTM0" TargetMode="External"/><Relationship Id="rId122" Type="http://schemas.openxmlformats.org/officeDocument/2006/relationships/hyperlink" Target="https://www.youtube.com/watch?v=pGp0-l7ybbg" TargetMode="External"/><Relationship Id="rId774" Type="http://schemas.openxmlformats.org/officeDocument/2006/relationships/hyperlink" Target="https://www.youtube.com/watch?v=n_LjQ8bSXSc" TargetMode="External"/><Relationship Id="rId981" Type="http://schemas.openxmlformats.org/officeDocument/2006/relationships/hyperlink" Target="https://www.youtube.com/watch?v=I4XU_lMEooY" TargetMode="External"/><Relationship Id="rId1057" Type="http://schemas.openxmlformats.org/officeDocument/2006/relationships/hyperlink" Target="https://www.youtube.com/watch?v=KBLh-avE-88" TargetMode="External"/><Relationship Id="rId1625" Type="http://schemas.openxmlformats.org/officeDocument/2006/relationships/hyperlink" Target="https://www.youtube.com/watch?v=uoIXz3KcwME" TargetMode="External"/><Relationship Id="rId427" Type="http://schemas.openxmlformats.org/officeDocument/2006/relationships/hyperlink" Target="https://www.youtube.com/watch?v=G-VexV4s3J4" TargetMode="External"/><Relationship Id="rId634" Type="http://schemas.openxmlformats.org/officeDocument/2006/relationships/hyperlink" Target="https://www.youtube.com/watch?v=jCCzaz18imQ" TargetMode="External"/><Relationship Id="rId841" Type="http://schemas.openxmlformats.org/officeDocument/2006/relationships/hyperlink" Target="https://www.youtube.com/watch?v=jEmulliJWU8" TargetMode="External"/><Relationship Id="rId1264" Type="http://schemas.openxmlformats.org/officeDocument/2006/relationships/hyperlink" Target="https://www.youtube.com/watch?v=yMMUpzsK4Ec" TargetMode="External"/><Relationship Id="rId1471" Type="http://schemas.openxmlformats.org/officeDocument/2006/relationships/hyperlink" Target="https://www.youtube.com/watch?v=uQJWVimeQeo" TargetMode="External"/><Relationship Id="rId1569" Type="http://schemas.openxmlformats.org/officeDocument/2006/relationships/hyperlink" Target="https://www.youtube.com/watch?v=3ku2kSoeEZo" TargetMode="External"/><Relationship Id="rId273" Type="http://schemas.openxmlformats.org/officeDocument/2006/relationships/hyperlink" Target="https://www.youtube.com/watch?v=00lxYuPrvnA" TargetMode="External"/><Relationship Id="rId480" Type="http://schemas.openxmlformats.org/officeDocument/2006/relationships/hyperlink" Target="https://www.youtube.com/watch?v=24KTmB_JXfg" TargetMode="External"/><Relationship Id="rId701" Type="http://schemas.openxmlformats.org/officeDocument/2006/relationships/hyperlink" Target="https://www.youtube.com/watch?v=3srSwuG9kVw" TargetMode="External"/><Relationship Id="rId939" Type="http://schemas.openxmlformats.org/officeDocument/2006/relationships/hyperlink" Target="https://www.youtube.com/watch?v=d-9Q_sqbDHk" TargetMode="External"/><Relationship Id="rId1124" Type="http://schemas.openxmlformats.org/officeDocument/2006/relationships/hyperlink" Target="https://www.youtube.com/watch?v=BbtywenKTls" TargetMode="External"/><Relationship Id="rId1331" Type="http://schemas.openxmlformats.org/officeDocument/2006/relationships/hyperlink" Target="https://www.youtube.com/watch?v=4OBLAW7oQYo" TargetMode="External"/><Relationship Id="rId68" Type="http://schemas.openxmlformats.org/officeDocument/2006/relationships/hyperlink" Target="https://www.youtube.com/watch?v=An-3oRTlCvY" TargetMode="External"/><Relationship Id="rId133" Type="http://schemas.openxmlformats.org/officeDocument/2006/relationships/hyperlink" Target="https://www.youtube.com/watch?v=GvIhe7-wsUQ" TargetMode="External"/><Relationship Id="rId340" Type="http://schemas.openxmlformats.org/officeDocument/2006/relationships/hyperlink" Target="https://www.youtube.com/watch?v=6SYIuhm56mI" TargetMode="External"/><Relationship Id="rId578" Type="http://schemas.openxmlformats.org/officeDocument/2006/relationships/hyperlink" Target="https://www.youtube.com/watch?v=fbyOo_X4sBY" TargetMode="External"/><Relationship Id="rId785" Type="http://schemas.openxmlformats.org/officeDocument/2006/relationships/hyperlink" Target="https://www.youtube.com/watch?v=FNVUlpnBg54" TargetMode="External"/><Relationship Id="rId992" Type="http://schemas.openxmlformats.org/officeDocument/2006/relationships/hyperlink" Target="https://www.youtube.com/watch?v=9wxbzUAHgvI" TargetMode="External"/><Relationship Id="rId1429" Type="http://schemas.openxmlformats.org/officeDocument/2006/relationships/hyperlink" Target="https://www.youtube.com/watch?v=PiHksypY8ew" TargetMode="External"/><Relationship Id="rId1636" Type="http://schemas.openxmlformats.org/officeDocument/2006/relationships/hyperlink" Target="https://www.youtube.com/watch?v=2_aZEZ5NIbE" TargetMode="External"/><Relationship Id="rId200" Type="http://schemas.openxmlformats.org/officeDocument/2006/relationships/hyperlink" Target="https://www.youtube.com/watch?v=_8Bb2xvasxM" TargetMode="External"/><Relationship Id="rId438" Type="http://schemas.openxmlformats.org/officeDocument/2006/relationships/hyperlink" Target="https://www.youtube.com/watch?v=oHdP5WsVamE" TargetMode="External"/><Relationship Id="rId645" Type="http://schemas.openxmlformats.org/officeDocument/2006/relationships/hyperlink" Target="https://www.youtube.com/watch?v=olIRRYTm5Z4" TargetMode="External"/><Relationship Id="rId852" Type="http://schemas.openxmlformats.org/officeDocument/2006/relationships/hyperlink" Target="https://www.youtube.com/watch?v=9rBxmGg1KDU" TargetMode="External"/><Relationship Id="rId1068" Type="http://schemas.openxmlformats.org/officeDocument/2006/relationships/hyperlink" Target="https://www.youtube.com/watch?v=MLpb8ee3Ypc" TargetMode="External"/><Relationship Id="rId1275" Type="http://schemas.openxmlformats.org/officeDocument/2006/relationships/hyperlink" Target="https://www.youtube.com/watch?v=TjOjwmylXyc" TargetMode="External"/><Relationship Id="rId1482" Type="http://schemas.openxmlformats.org/officeDocument/2006/relationships/hyperlink" Target="https://www.youtube.com/watch?v=mg42lspGI58" TargetMode="External"/><Relationship Id="rId284" Type="http://schemas.openxmlformats.org/officeDocument/2006/relationships/hyperlink" Target="https://www.youtube.com/watch?v=DPrSSQcCjj0" TargetMode="External"/><Relationship Id="rId491" Type="http://schemas.openxmlformats.org/officeDocument/2006/relationships/hyperlink" Target="https://www.youtube.com/watch?v=4zDktE2fN44" TargetMode="External"/><Relationship Id="rId505" Type="http://schemas.openxmlformats.org/officeDocument/2006/relationships/hyperlink" Target="https://www.youtube.com/watch?v=tIeTEmgwKPw" TargetMode="External"/><Relationship Id="rId712" Type="http://schemas.openxmlformats.org/officeDocument/2006/relationships/hyperlink" Target="https://www.youtube.com/watch?v=o4k4gVNb96k" TargetMode="External"/><Relationship Id="rId1135" Type="http://schemas.openxmlformats.org/officeDocument/2006/relationships/hyperlink" Target="https://www.youtube.com/watch?v=YgI5Owxqwts" TargetMode="External"/><Relationship Id="rId1342" Type="http://schemas.openxmlformats.org/officeDocument/2006/relationships/hyperlink" Target="https://www.youtube.com/watch?v=0MNViPAhZPE" TargetMode="External"/><Relationship Id="rId79" Type="http://schemas.openxmlformats.org/officeDocument/2006/relationships/hyperlink" Target="https://www.youtube.com/watch?v=fZ3s222e-sU" TargetMode="External"/><Relationship Id="rId144" Type="http://schemas.openxmlformats.org/officeDocument/2006/relationships/hyperlink" Target="https://www.youtube.com/watch?v=_4D_7K9_64o" TargetMode="External"/><Relationship Id="rId589" Type="http://schemas.openxmlformats.org/officeDocument/2006/relationships/hyperlink" Target="https://www.youtube.com/watch?v=dXYeQ7hGMbg" TargetMode="External"/><Relationship Id="rId796" Type="http://schemas.openxmlformats.org/officeDocument/2006/relationships/hyperlink" Target="https://www.youtube.com/watch?v=lC7nJjRfU_Y" TargetMode="External"/><Relationship Id="rId1202" Type="http://schemas.openxmlformats.org/officeDocument/2006/relationships/hyperlink" Target="https://www.youtube.com/watch?v=nhltOgALW08" TargetMode="External"/><Relationship Id="rId1647" Type="http://schemas.openxmlformats.org/officeDocument/2006/relationships/hyperlink" Target="https://www.youtube.com/watch?v=9Db9LywSI08" TargetMode="External"/><Relationship Id="rId351" Type="http://schemas.openxmlformats.org/officeDocument/2006/relationships/hyperlink" Target="https://www.youtube.com/watch?v=CSK7WsQS5S0" TargetMode="External"/><Relationship Id="rId449" Type="http://schemas.openxmlformats.org/officeDocument/2006/relationships/hyperlink" Target="https://www.youtube.com/watch?v=XtxhOgFBk_w" TargetMode="External"/><Relationship Id="rId656" Type="http://schemas.openxmlformats.org/officeDocument/2006/relationships/hyperlink" Target="https://www.youtube.com/watch?v=nBFyrKYI6TU" TargetMode="External"/><Relationship Id="rId863" Type="http://schemas.openxmlformats.org/officeDocument/2006/relationships/hyperlink" Target="https://www.youtube.com/watch?v=vgMT8-HOIzA" TargetMode="External"/><Relationship Id="rId1079" Type="http://schemas.openxmlformats.org/officeDocument/2006/relationships/hyperlink" Target="https://www.youtube.com/watch?v=0KezzzN3-4s" TargetMode="External"/><Relationship Id="rId1286" Type="http://schemas.openxmlformats.org/officeDocument/2006/relationships/hyperlink" Target="https://www.youtube.com/watch?v=63BawpxUrXk" TargetMode="External"/><Relationship Id="rId1493" Type="http://schemas.openxmlformats.org/officeDocument/2006/relationships/hyperlink" Target="https://www.youtube.com/watch?v=Q6RjCNF-bg0" TargetMode="External"/><Relationship Id="rId1507" Type="http://schemas.openxmlformats.org/officeDocument/2006/relationships/hyperlink" Target="https://www.youtube.com/watch?v=3amX-jVo4-U" TargetMode="External"/><Relationship Id="rId211" Type="http://schemas.openxmlformats.org/officeDocument/2006/relationships/hyperlink" Target="https://www.youtube.com/watch?v=qElRoK4rKcQ" TargetMode="External"/><Relationship Id="rId295" Type="http://schemas.openxmlformats.org/officeDocument/2006/relationships/hyperlink" Target="https://www.youtube.com/watch?v=hI0Pm4Zu-k8" TargetMode="External"/><Relationship Id="rId309" Type="http://schemas.openxmlformats.org/officeDocument/2006/relationships/hyperlink" Target="https://www.youtube.com/watch?v=0s5SP-8R6is" TargetMode="External"/><Relationship Id="rId516" Type="http://schemas.openxmlformats.org/officeDocument/2006/relationships/hyperlink" Target="https://www.youtube.com/watch?v=kITl64oxKsw" TargetMode="External"/><Relationship Id="rId1146" Type="http://schemas.openxmlformats.org/officeDocument/2006/relationships/hyperlink" Target="https://www.youtube.com/watch?v=r4vsgilq2mE" TargetMode="External"/><Relationship Id="rId723" Type="http://schemas.openxmlformats.org/officeDocument/2006/relationships/hyperlink" Target="https://www.youtube.com/watch?v=dwcmN-Uax7k" TargetMode="External"/><Relationship Id="rId930" Type="http://schemas.openxmlformats.org/officeDocument/2006/relationships/hyperlink" Target="https://www.youtube.com/watch?v=9Ni2MeDyU8c" TargetMode="External"/><Relationship Id="rId1006" Type="http://schemas.openxmlformats.org/officeDocument/2006/relationships/hyperlink" Target="https://www.youtube.com/watch?v=Gu-F5-oIpUM" TargetMode="External"/><Relationship Id="rId1353" Type="http://schemas.openxmlformats.org/officeDocument/2006/relationships/hyperlink" Target="https://www.youtube.com/watch?v=LZQXuOP8lXQ" TargetMode="External"/><Relationship Id="rId1560" Type="http://schemas.openxmlformats.org/officeDocument/2006/relationships/hyperlink" Target="https://www.youtube.com/watch?v=X5DOeWlf3Hc" TargetMode="External"/><Relationship Id="rId1658" Type="http://schemas.openxmlformats.org/officeDocument/2006/relationships/hyperlink" Target="https://www.youtube.com/watch?v=tZ0e8JRu_9U" TargetMode="External"/><Relationship Id="rId155" Type="http://schemas.openxmlformats.org/officeDocument/2006/relationships/hyperlink" Target="https://www.youtube.com/watch?v=zM4qUybIChY" TargetMode="External"/><Relationship Id="rId362" Type="http://schemas.openxmlformats.org/officeDocument/2006/relationships/hyperlink" Target="https://www.youtube.com/watch?v=WKBkmrCZAy4" TargetMode="External"/><Relationship Id="rId1213" Type="http://schemas.openxmlformats.org/officeDocument/2006/relationships/hyperlink" Target="https://www.youtube.com/watch?v=Cz2NOxarkMs" TargetMode="External"/><Relationship Id="rId1297" Type="http://schemas.openxmlformats.org/officeDocument/2006/relationships/hyperlink" Target="https://www.youtube.com/watch?v=VrfvJhnUxR8" TargetMode="External"/><Relationship Id="rId1420" Type="http://schemas.openxmlformats.org/officeDocument/2006/relationships/hyperlink" Target="https://www.youtube.com/watch?v=zslCZse0TEs" TargetMode="External"/><Relationship Id="rId1518" Type="http://schemas.openxmlformats.org/officeDocument/2006/relationships/hyperlink" Target="https://www.youtube.com/watch?v=pDLW0NC49Dg" TargetMode="External"/><Relationship Id="rId222" Type="http://schemas.openxmlformats.org/officeDocument/2006/relationships/hyperlink" Target="https://www.youtube.com/watch?v=DTwdhSiu3ck" TargetMode="External"/><Relationship Id="rId667" Type="http://schemas.openxmlformats.org/officeDocument/2006/relationships/hyperlink" Target="https://www.youtube.com/watch?v=fTx9tOmU1sY" TargetMode="External"/><Relationship Id="rId874" Type="http://schemas.openxmlformats.org/officeDocument/2006/relationships/hyperlink" Target="https://www.youtube.com/watch?v=GWzHZ6wjCao" TargetMode="External"/><Relationship Id="rId17" Type="http://schemas.openxmlformats.org/officeDocument/2006/relationships/hyperlink" Target="https://www.youtube.com/watch?v=gJTlhZX4Hkc&amp;t=13016s" TargetMode="External"/><Relationship Id="rId527" Type="http://schemas.openxmlformats.org/officeDocument/2006/relationships/hyperlink" Target="https://www.youtube.com/watch?v=UN-Aox4TPUY" TargetMode="External"/><Relationship Id="rId734" Type="http://schemas.openxmlformats.org/officeDocument/2006/relationships/hyperlink" Target="https://www.youtube.com/watch?v=VpJVKQS6sps" TargetMode="External"/><Relationship Id="rId941" Type="http://schemas.openxmlformats.org/officeDocument/2006/relationships/hyperlink" Target="https://www.youtube.com/watch?v=O6TrbtbLeWQ" TargetMode="External"/><Relationship Id="rId1157" Type="http://schemas.openxmlformats.org/officeDocument/2006/relationships/hyperlink" Target="https://www.youtube.com/watch?v=qMryd4gurQk" TargetMode="External"/><Relationship Id="rId1364" Type="http://schemas.openxmlformats.org/officeDocument/2006/relationships/hyperlink" Target="https://www.youtube.com/watch?v=oMoNZZoCJIY" TargetMode="External"/><Relationship Id="rId1571" Type="http://schemas.openxmlformats.org/officeDocument/2006/relationships/hyperlink" Target="https://www.youtube.com/watch?v=T0ErH04Aujk" TargetMode="External"/><Relationship Id="rId70" Type="http://schemas.openxmlformats.org/officeDocument/2006/relationships/hyperlink" Target="https://www.youtube.com/watch?v=ImX6YDZlOLw" TargetMode="External"/><Relationship Id="rId166" Type="http://schemas.openxmlformats.org/officeDocument/2006/relationships/hyperlink" Target="https://www.youtube.com/watch?v=o2dY1VW14lw" TargetMode="External"/><Relationship Id="rId373" Type="http://schemas.openxmlformats.org/officeDocument/2006/relationships/hyperlink" Target="https://www.youtube.com/watch?v=MDI7rKWNyUs" TargetMode="External"/><Relationship Id="rId580" Type="http://schemas.openxmlformats.org/officeDocument/2006/relationships/hyperlink" Target="https://www.youtube.com/watch?v=GHgVgEI9oMU" TargetMode="External"/><Relationship Id="rId801" Type="http://schemas.openxmlformats.org/officeDocument/2006/relationships/hyperlink" Target="https://www.youtube.com/watch?v=BzK72IUQIok" TargetMode="External"/><Relationship Id="rId1017" Type="http://schemas.openxmlformats.org/officeDocument/2006/relationships/hyperlink" Target="https://www.youtube.com/watch?v=dZj8o9hMUX8" TargetMode="External"/><Relationship Id="rId1224" Type="http://schemas.openxmlformats.org/officeDocument/2006/relationships/hyperlink" Target="https://www.youtube.com/watch?v=nZyINWdacdY" TargetMode="External"/><Relationship Id="rId1431" Type="http://schemas.openxmlformats.org/officeDocument/2006/relationships/hyperlink" Target="https://www.youtube.com/watch?v=RPqqT1csiPQ" TargetMode="External"/><Relationship Id="rId1669" Type="http://schemas.openxmlformats.org/officeDocument/2006/relationships/hyperlink" Target="https://www.youtube.com/watch?v=3omVb8Xr184" TargetMode="External"/><Relationship Id="rId1" Type="http://schemas.openxmlformats.org/officeDocument/2006/relationships/hyperlink" Target="https://www.youtube.com/watch?v=9aF65t9Qkjg" TargetMode="External"/><Relationship Id="rId233" Type="http://schemas.openxmlformats.org/officeDocument/2006/relationships/hyperlink" Target="https://www.youtube.com/watch?v=-m946ymL2gI" TargetMode="External"/><Relationship Id="rId440" Type="http://schemas.openxmlformats.org/officeDocument/2006/relationships/hyperlink" Target="https://www.youtube.com/watch?v=5v5wGN5ujic" TargetMode="External"/><Relationship Id="rId678" Type="http://schemas.openxmlformats.org/officeDocument/2006/relationships/hyperlink" Target="https://www.youtube.com/watch?v=dTguljqROBY" TargetMode="External"/><Relationship Id="rId885" Type="http://schemas.openxmlformats.org/officeDocument/2006/relationships/hyperlink" Target="https://www.youtube.com/watch?v=jb7GigxSa30" TargetMode="External"/><Relationship Id="rId1070" Type="http://schemas.openxmlformats.org/officeDocument/2006/relationships/hyperlink" Target="https://www.youtube.com/watch?v=JnhUmq0va4A" TargetMode="External"/><Relationship Id="rId1529" Type="http://schemas.openxmlformats.org/officeDocument/2006/relationships/hyperlink" Target="https://www.youtube.com/watch?v=UPmhk_h_y9w" TargetMode="External"/><Relationship Id="rId28" Type="http://schemas.openxmlformats.org/officeDocument/2006/relationships/hyperlink" Target="https://www.youtube.com/watch?v=VbBQa7cMmrI" TargetMode="External"/><Relationship Id="rId300" Type="http://schemas.openxmlformats.org/officeDocument/2006/relationships/hyperlink" Target="https://www.youtube.com/watch?v=CR5HtTsUl5E" TargetMode="External"/><Relationship Id="rId538" Type="http://schemas.openxmlformats.org/officeDocument/2006/relationships/hyperlink" Target="https://www.youtube.com/watch?v=S2uINxm_wbc" TargetMode="External"/><Relationship Id="rId745" Type="http://schemas.openxmlformats.org/officeDocument/2006/relationships/hyperlink" Target="https://www.youtube.com/watch?v=nB7SwkKa4pM" TargetMode="External"/><Relationship Id="rId952" Type="http://schemas.openxmlformats.org/officeDocument/2006/relationships/hyperlink" Target="https://www.youtube.com/watch?v=FjAr-EOmJoc" TargetMode="External"/><Relationship Id="rId1168" Type="http://schemas.openxmlformats.org/officeDocument/2006/relationships/hyperlink" Target="https://www.youtube.com/watch?v=UT_nWVLi4Ws" TargetMode="External"/><Relationship Id="rId1375" Type="http://schemas.openxmlformats.org/officeDocument/2006/relationships/hyperlink" Target="https://www.youtube.com/watch?v=VHEg5_o8HF4" TargetMode="External"/><Relationship Id="rId1582" Type="http://schemas.openxmlformats.org/officeDocument/2006/relationships/hyperlink" Target="https://www.youtube.com/watch?v=6KXT19MvjZ4" TargetMode="External"/><Relationship Id="rId81" Type="http://schemas.openxmlformats.org/officeDocument/2006/relationships/hyperlink" Target="https://www.youtube.com/watch?v=od4ugnkeTyw" TargetMode="External"/><Relationship Id="rId177" Type="http://schemas.openxmlformats.org/officeDocument/2006/relationships/hyperlink" Target="https://www.youtube.com/watch?v=Zz1xKXGreoo" TargetMode="External"/><Relationship Id="rId384" Type="http://schemas.openxmlformats.org/officeDocument/2006/relationships/hyperlink" Target="https://www.youtube.com/watch?v=oe1ODfyjAN8" TargetMode="External"/><Relationship Id="rId591" Type="http://schemas.openxmlformats.org/officeDocument/2006/relationships/hyperlink" Target="https://www.youtube.com/watch?v=PQgDo8da2Ds" TargetMode="External"/><Relationship Id="rId605" Type="http://schemas.openxmlformats.org/officeDocument/2006/relationships/hyperlink" Target="https://www.youtube.com/watch?v=ibeHh2tCcjU" TargetMode="External"/><Relationship Id="rId812" Type="http://schemas.openxmlformats.org/officeDocument/2006/relationships/hyperlink" Target="https://www.youtube.com/watch?v=jpDPikbzdEQ" TargetMode="External"/><Relationship Id="rId1028" Type="http://schemas.openxmlformats.org/officeDocument/2006/relationships/hyperlink" Target="https://www.youtube.com/watch?v=fOzxegx9DRs" TargetMode="External"/><Relationship Id="rId1235" Type="http://schemas.openxmlformats.org/officeDocument/2006/relationships/hyperlink" Target="https://www.youtube.com/watch?v=-6t6NcOFvt0" TargetMode="External"/><Relationship Id="rId1442" Type="http://schemas.openxmlformats.org/officeDocument/2006/relationships/hyperlink" Target="https://www.youtube.com/watch?v=aAk7KaGhsRA" TargetMode="External"/><Relationship Id="rId244" Type="http://schemas.openxmlformats.org/officeDocument/2006/relationships/hyperlink" Target="https://www.youtube.com/watch?v=HZOzruxA6bA" TargetMode="External"/><Relationship Id="rId689" Type="http://schemas.openxmlformats.org/officeDocument/2006/relationships/hyperlink" Target="https://www.youtube.com/watch?v=FoRUByMrf1g" TargetMode="External"/><Relationship Id="rId896" Type="http://schemas.openxmlformats.org/officeDocument/2006/relationships/hyperlink" Target="https://www.youtube.com/watch?v=2qbKcuTKrDI" TargetMode="External"/><Relationship Id="rId1081" Type="http://schemas.openxmlformats.org/officeDocument/2006/relationships/hyperlink" Target="https://www.youtube.com/watch?v=OOpjH8iinaA" TargetMode="External"/><Relationship Id="rId1302" Type="http://schemas.openxmlformats.org/officeDocument/2006/relationships/hyperlink" Target="https://www.youtube.com/watch?v=5KcJqE4jUpg" TargetMode="External"/><Relationship Id="rId39" Type="http://schemas.openxmlformats.org/officeDocument/2006/relationships/hyperlink" Target="https://www.youtube.com/watch?v=_-xnZmJwkYc" TargetMode="External"/><Relationship Id="rId451" Type="http://schemas.openxmlformats.org/officeDocument/2006/relationships/hyperlink" Target="https://www.youtube.com/watch?v=O9PPDw65hd0" TargetMode="External"/><Relationship Id="rId549" Type="http://schemas.openxmlformats.org/officeDocument/2006/relationships/hyperlink" Target="https://www.youtube.com/watch?v=bILGsMrwF40" TargetMode="External"/><Relationship Id="rId756" Type="http://schemas.openxmlformats.org/officeDocument/2006/relationships/hyperlink" Target="https://www.youtube.com/watch?v=q1lfjC1eH9Y" TargetMode="External"/><Relationship Id="rId1179" Type="http://schemas.openxmlformats.org/officeDocument/2006/relationships/hyperlink" Target="https://www.youtube.com/watch?v=mHmWby-FK6w" TargetMode="External"/><Relationship Id="rId1386" Type="http://schemas.openxmlformats.org/officeDocument/2006/relationships/hyperlink" Target="https://www.youtube.com/watch?v=Vae88T30OF4" TargetMode="External"/><Relationship Id="rId1593" Type="http://schemas.openxmlformats.org/officeDocument/2006/relationships/hyperlink" Target="https://www.youtube.com/watch?v=awx7izTX5jQ" TargetMode="External"/><Relationship Id="rId1607" Type="http://schemas.openxmlformats.org/officeDocument/2006/relationships/hyperlink" Target="https://www.youtube.com/watch?v=P7w01SFudeA" TargetMode="External"/><Relationship Id="rId104" Type="http://schemas.openxmlformats.org/officeDocument/2006/relationships/hyperlink" Target="https://www.youtube.com/watch?v=coX6aUiBunw" TargetMode="External"/><Relationship Id="rId188" Type="http://schemas.openxmlformats.org/officeDocument/2006/relationships/hyperlink" Target="https://www.youtube.com/watch?v=1otz9d702PQ" TargetMode="External"/><Relationship Id="rId311" Type="http://schemas.openxmlformats.org/officeDocument/2006/relationships/hyperlink" Target="https://www.youtube.com/watch?v=c_qoYTYCSG8" TargetMode="External"/><Relationship Id="rId395" Type="http://schemas.openxmlformats.org/officeDocument/2006/relationships/hyperlink" Target="https://www.youtube.com/watch?v=nkmEkSGyMvo" TargetMode="External"/><Relationship Id="rId409" Type="http://schemas.openxmlformats.org/officeDocument/2006/relationships/hyperlink" Target="https://www.youtube.com/watch?v=8rrLyYywwPc" TargetMode="External"/><Relationship Id="rId963" Type="http://schemas.openxmlformats.org/officeDocument/2006/relationships/hyperlink" Target="https://www.youtube.com/watch?v=ZXTOs60qgc4" TargetMode="External"/><Relationship Id="rId1039" Type="http://schemas.openxmlformats.org/officeDocument/2006/relationships/hyperlink" Target="https://www.youtube.com/watch?v=3U16ZszwWTA" TargetMode="External"/><Relationship Id="rId1246" Type="http://schemas.openxmlformats.org/officeDocument/2006/relationships/hyperlink" Target="https://www.youtube.com/watch?v=kAMvYHqTWs0" TargetMode="External"/><Relationship Id="rId92" Type="http://schemas.openxmlformats.org/officeDocument/2006/relationships/hyperlink" Target="https://www.youtube.com/watch?v=2Veg6rHjaMw" TargetMode="External"/><Relationship Id="rId616" Type="http://schemas.openxmlformats.org/officeDocument/2006/relationships/hyperlink" Target="https://www.youtube.com/watch?v=TxXUtthHvb0" TargetMode="External"/><Relationship Id="rId823" Type="http://schemas.openxmlformats.org/officeDocument/2006/relationships/hyperlink" Target="https://www.youtube.com/watch?v=dhiyoLGKvVo" TargetMode="External"/><Relationship Id="rId1453" Type="http://schemas.openxmlformats.org/officeDocument/2006/relationships/hyperlink" Target="https://www.youtube.com/watch?v=GUptC6iwfBw" TargetMode="External"/><Relationship Id="rId1660" Type="http://schemas.openxmlformats.org/officeDocument/2006/relationships/hyperlink" Target="https://www.youtube.com/watch?v=ACRMDblJuZI" TargetMode="External"/><Relationship Id="rId255" Type="http://schemas.openxmlformats.org/officeDocument/2006/relationships/hyperlink" Target="https://www.youtube.com/watch?v=wNaFvx68ZwI" TargetMode="External"/><Relationship Id="rId462" Type="http://schemas.openxmlformats.org/officeDocument/2006/relationships/hyperlink" Target="https://www.youtube.com/watch?v=sEeNj6ByWBI" TargetMode="External"/><Relationship Id="rId1092" Type="http://schemas.openxmlformats.org/officeDocument/2006/relationships/hyperlink" Target="https://www.youtube.com/watch?v=P7P1R6gjjKs" TargetMode="External"/><Relationship Id="rId1106" Type="http://schemas.openxmlformats.org/officeDocument/2006/relationships/hyperlink" Target="https://www.youtube.com/watch?v=E57nVL18akA" TargetMode="External"/><Relationship Id="rId1313" Type="http://schemas.openxmlformats.org/officeDocument/2006/relationships/hyperlink" Target="https://www.youtube.com/watch?v=FJcHN6wzViA" TargetMode="External"/><Relationship Id="rId1397" Type="http://schemas.openxmlformats.org/officeDocument/2006/relationships/hyperlink" Target="https://www.youtube.com/watch?v=XfY2Q7Ien_k" TargetMode="External"/><Relationship Id="rId1520" Type="http://schemas.openxmlformats.org/officeDocument/2006/relationships/hyperlink" Target="https://www.youtube.com/watch?v=-F8-auGIUpk" TargetMode="External"/><Relationship Id="rId115" Type="http://schemas.openxmlformats.org/officeDocument/2006/relationships/hyperlink" Target="https://www.youtube.com/watch?v=ab16_RHzTL4" TargetMode="External"/><Relationship Id="rId322" Type="http://schemas.openxmlformats.org/officeDocument/2006/relationships/hyperlink" Target="https://www.youtube.com/watch?v=V_cUKAmLJio" TargetMode="External"/><Relationship Id="rId767" Type="http://schemas.openxmlformats.org/officeDocument/2006/relationships/hyperlink" Target="https://www.youtube.com/watch?v=XtiYlNM9jRc" TargetMode="External"/><Relationship Id="rId974" Type="http://schemas.openxmlformats.org/officeDocument/2006/relationships/hyperlink" Target="https://www.youtube.com/watch?v=S3tqF7sYcPs" TargetMode="External"/><Relationship Id="rId1618" Type="http://schemas.openxmlformats.org/officeDocument/2006/relationships/hyperlink" Target="https://www.youtube.com/watch?v=J1X2uy2QDx4" TargetMode="External"/><Relationship Id="rId199" Type="http://schemas.openxmlformats.org/officeDocument/2006/relationships/hyperlink" Target="https://www.youtube.com/watch?v=_8Bb2xvasxM" TargetMode="External"/><Relationship Id="rId627" Type="http://schemas.openxmlformats.org/officeDocument/2006/relationships/hyperlink" Target="https://www.youtube.com/watch?v=ImXVozIzbB4" TargetMode="External"/><Relationship Id="rId834" Type="http://schemas.openxmlformats.org/officeDocument/2006/relationships/hyperlink" Target="https://www.youtube.com/watch?v=OWrciacV9XU" TargetMode="External"/><Relationship Id="rId1257" Type="http://schemas.openxmlformats.org/officeDocument/2006/relationships/hyperlink" Target="https://www.youtube.com/watch?v=_Pbr0L0KQb4" TargetMode="External"/><Relationship Id="rId1464" Type="http://schemas.openxmlformats.org/officeDocument/2006/relationships/hyperlink" Target="https://www.youtube.com/watch?v=VVHeP9dfc3k" TargetMode="External"/><Relationship Id="rId1671" Type="http://schemas.openxmlformats.org/officeDocument/2006/relationships/hyperlink" Target="https://www.youtube.com/watch?v=ZxoxPapPxXk" TargetMode="External"/><Relationship Id="rId266" Type="http://schemas.openxmlformats.org/officeDocument/2006/relationships/hyperlink" Target="https://www.youtube.com/watch?v=hnWKGMNLHio" TargetMode="External"/><Relationship Id="rId473" Type="http://schemas.openxmlformats.org/officeDocument/2006/relationships/hyperlink" Target="https://www.youtube.com/watch?v=HD6vGUzuJZ4" TargetMode="External"/><Relationship Id="rId680" Type="http://schemas.openxmlformats.org/officeDocument/2006/relationships/hyperlink" Target="https://www.youtube.com/watch?v=Qunpw46qxxk" TargetMode="External"/><Relationship Id="rId901" Type="http://schemas.openxmlformats.org/officeDocument/2006/relationships/hyperlink" Target="https://www.youtube.com/watch?v=G0yaF7rw928" TargetMode="External"/><Relationship Id="rId1117" Type="http://schemas.openxmlformats.org/officeDocument/2006/relationships/hyperlink" Target="https://www.youtube.com/watch?v=nTmtw3bH41g" TargetMode="External"/><Relationship Id="rId1324" Type="http://schemas.openxmlformats.org/officeDocument/2006/relationships/hyperlink" Target="https://www.youtube.com/watch?v=4Ezr_12XqkY" TargetMode="External"/><Relationship Id="rId1531" Type="http://schemas.openxmlformats.org/officeDocument/2006/relationships/hyperlink" Target="https://www.youtube.com/watch?v=Ey24zdSY84A" TargetMode="External"/><Relationship Id="rId30" Type="http://schemas.openxmlformats.org/officeDocument/2006/relationships/hyperlink" Target="https://www.youtube.com/watch?v=gNPquC9iG_Q&amp;t=80s" TargetMode="External"/><Relationship Id="rId126" Type="http://schemas.openxmlformats.org/officeDocument/2006/relationships/hyperlink" Target="https://www.youtube.com/watch?v=A8ugf6olz3M" TargetMode="External"/><Relationship Id="rId333" Type="http://schemas.openxmlformats.org/officeDocument/2006/relationships/hyperlink" Target="https://www.youtube.com/watch?v=k50j5ErghUw" TargetMode="External"/><Relationship Id="rId540" Type="http://schemas.openxmlformats.org/officeDocument/2006/relationships/hyperlink" Target="https://www.youtube.com/watch?v=SKwLz6aI3aU" TargetMode="External"/><Relationship Id="rId778" Type="http://schemas.openxmlformats.org/officeDocument/2006/relationships/hyperlink" Target="https://www.youtube.com/watch?v=3xTrhsBeKvc" TargetMode="External"/><Relationship Id="rId985" Type="http://schemas.openxmlformats.org/officeDocument/2006/relationships/hyperlink" Target="https://www.youtube.com/watch?v=7NzERitX1-E" TargetMode="External"/><Relationship Id="rId1170" Type="http://schemas.openxmlformats.org/officeDocument/2006/relationships/hyperlink" Target="https://www.youtube.com/watch?v=kF3vIkvhBWM" TargetMode="External"/><Relationship Id="rId1629" Type="http://schemas.openxmlformats.org/officeDocument/2006/relationships/hyperlink" Target="https://www.youtube.com/watch?v=LMkOhmjJhk0" TargetMode="External"/><Relationship Id="rId638" Type="http://schemas.openxmlformats.org/officeDocument/2006/relationships/hyperlink" Target="https://www.youtube.com/watch?v=Ar5sxNUhEiI" TargetMode="External"/><Relationship Id="rId845" Type="http://schemas.openxmlformats.org/officeDocument/2006/relationships/hyperlink" Target="https://www.youtube.com/watch?v=G49m2tMLggU" TargetMode="External"/><Relationship Id="rId1030" Type="http://schemas.openxmlformats.org/officeDocument/2006/relationships/hyperlink" Target="https://www.youtube.com/watch?v=BUCYjed-3Jo" TargetMode="External"/><Relationship Id="rId1268" Type="http://schemas.openxmlformats.org/officeDocument/2006/relationships/hyperlink" Target="https://www.youtube.com/watch?v=bv4zpXr1Vuo" TargetMode="External"/><Relationship Id="rId1475" Type="http://schemas.openxmlformats.org/officeDocument/2006/relationships/hyperlink" Target="https://www.youtube.com/watch?v=kcYXD4olqPE" TargetMode="External"/><Relationship Id="rId1682" Type="http://schemas.openxmlformats.org/officeDocument/2006/relationships/hyperlink" Target="https://www.youtube.com/watch?v=SfSxB27Nexc" TargetMode="External"/><Relationship Id="rId277" Type="http://schemas.openxmlformats.org/officeDocument/2006/relationships/hyperlink" Target="https://www.youtube.com/watch?v=HqASokIXtQ4" TargetMode="External"/><Relationship Id="rId400" Type="http://schemas.openxmlformats.org/officeDocument/2006/relationships/hyperlink" Target="https://www.youtube.com/watch?v=iVXGZ99PsdQ" TargetMode="External"/><Relationship Id="rId484" Type="http://schemas.openxmlformats.org/officeDocument/2006/relationships/hyperlink" Target="https://www.youtube.com/watch?v=yXiRobOZeB8" TargetMode="External"/><Relationship Id="rId705" Type="http://schemas.openxmlformats.org/officeDocument/2006/relationships/hyperlink" Target="https://www.youtube.com/watch?v=NUwbKD5VN0Q" TargetMode="External"/><Relationship Id="rId1128" Type="http://schemas.openxmlformats.org/officeDocument/2006/relationships/hyperlink" Target="https://www.youtube.com/watch?v=bzx0nynHIzs" TargetMode="External"/><Relationship Id="rId1335" Type="http://schemas.openxmlformats.org/officeDocument/2006/relationships/hyperlink" Target="https://www.youtube.com/watch?v=jAUJBmr4BTg" TargetMode="External"/><Relationship Id="rId1542" Type="http://schemas.openxmlformats.org/officeDocument/2006/relationships/hyperlink" Target="https://www.youtube.com/watch?v=L_2Xx_nzmYw" TargetMode="External"/><Relationship Id="rId137" Type="http://schemas.openxmlformats.org/officeDocument/2006/relationships/hyperlink" Target="https://www.youtube.com/watch?v=w2Qr6P-_3Qk" TargetMode="External"/><Relationship Id="rId344" Type="http://schemas.openxmlformats.org/officeDocument/2006/relationships/hyperlink" Target="https://www.youtube.com/watch?v=vA-P06J_i5I" TargetMode="External"/><Relationship Id="rId691" Type="http://schemas.openxmlformats.org/officeDocument/2006/relationships/hyperlink" Target="https://www.youtube.com/watch?v=_zjxi7HxmZ8" TargetMode="External"/><Relationship Id="rId789" Type="http://schemas.openxmlformats.org/officeDocument/2006/relationships/hyperlink" Target="https://www.youtube.com/watch?v=aRErC6Wudwo" TargetMode="External"/><Relationship Id="rId912" Type="http://schemas.openxmlformats.org/officeDocument/2006/relationships/hyperlink" Target="https://www.youtube.com/watch?v=qS7ZheGGEN4" TargetMode="External"/><Relationship Id="rId996" Type="http://schemas.openxmlformats.org/officeDocument/2006/relationships/hyperlink" Target="https://www.youtube.com/watch?v=Pzaai8azbqA" TargetMode="External"/><Relationship Id="rId41" Type="http://schemas.openxmlformats.org/officeDocument/2006/relationships/hyperlink" Target="https://www.youtube.com/watch?v=puRWLEvIszo" TargetMode="External"/><Relationship Id="rId551" Type="http://schemas.openxmlformats.org/officeDocument/2006/relationships/hyperlink" Target="https://www.youtube.com/watch?v=45xyobON7TY" TargetMode="External"/><Relationship Id="rId649" Type="http://schemas.openxmlformats.org/officeDocument/2006/relationships/hyperlink" Target="https://www.youtube.com/watch?v=GPINIZmQDwI" TargetMode="External"/><Relationship Id="rId856" Type="http://schemas.openxmlformats.org/officeDocument/2006/relationships/hyperlink" Target="https://www.youtube.com/watch?v=PyxVWN0nGyg" TargetMode="External"/><Relationship Id="rId1181" Type="http://schemas.openxmlformats.org/officeDocument/2006/relationships/hyperlink" Target="https://www.youtube.com/watch?v=LYZGS2gCmqw" TargetMode="External"/><Relationship Id="rId1279" Type="http://schemas.openxmlformats.org/officeDocument/2006/relationships/hyperlink" Target="https://www.youtube.com/watch?v=9Mo1cUvwR3s" TargetMode="External"/><Relationship Id="rId1402" Type="http://schemas.openxmlformats.org/officeDocument/2006/relationships/hyperlink" Target="https://www.youtube.com/watch?v=J5y23zeh0Ew" TargetMode="External"/><Relationship Id="rId1486" Type="http://schemas.openxmlformats.org/officeDocument/2006/relationships/hyperlink" Target="https://www.youtube.com/watch?v=htJ_hL9ctbU" TargetMode="External"/><Relationship Id="rId190" Type="http://schemas.openxmlformats.org/officeDocument/2006/relationships/hyperlink" Target="https://www.youtube.com/watch?v=te6Iu63dcsw" TargetMode="External"/><Relationship Id="rId204" Type="http://schemas.openxmlformats.org/officeDocument/2006/relationships/hyperlink" Target="https://www.youtube.com/watch?v=yvlMX-9JGq0" TargetMode="External"/><Relationship Id="rId288" Type="http://schemas.openxmlformats.org/officeDocument/2006/relationships/hyperlink" Target="https://www.youtube.com/watch?v=pK1ZC9eaWFM" TargetMode="External"/><Relationship Id="rId411" Type="http://schemas.openxmlformats.org/officeDocument/2006/relationships/hyperlink" Target="https://www.youtube.com/watch?v=fmYMd92PqUk" TargetMode="External"/><Relationship Id="rId509" Type="http://schemas.openxmlformats.org/officeDocument/2006/relationships/hyperlink" Target="https://www.youtube.com/watch?v=x2ZyB1Yxx3Y" TargetMode="External"/><Relationship Id="rId1041" Type="http://schemas.openxmlformats.org/officeDocument/2006/relationships/hyperlink" Target="https://www.youtube.com/watch?v=0hGdsSbCAiE" TargetMode="External"/><Relationship Id="rId1139" Type="http://schemas.openxmlformats.org/officeDocument/2006/relationships/hyperlink" Target="https://www.youtube.com/watch?v=_L50ikT5LEw" TargetMode="External"/><Relationship Id="rId1346" Type="http://schemas.openxmlformats.org/officeDocument/2006/relationships/hyperlink" Target="https://www.youtube.com/watch?v=fTkdd9Grm4Q" TargetMode="External"/><Relationship Id="rId495" Type="http://schemas.openxmlformats.org/officeDocument/2006/relationships/hyperlink" Target="https://www.youtube.com/watch?v=duoubmYpqBk" TargetMode="External"/><Relationship Id="rId716" Type="http://schemas.openxmlformats.org/officeDocument/2006/relationships/hyperlink" Target="https://www.youtube.com/watch?v=TJBRJt1K4OM" TargetMode="External"/><Relationship Id="rId923" Type="http://schemas.openxmlformats.org/officeDocument/2006/relationships/hyperlink" Target="https://www.youtube.com/watch?v=MN9UhQ4z-Ao" TargetMode="External"/><Relationship Id="rId1553" Type="http://schemas.openxmlformats.org/officeDocument/2006/relationships/hyperlink" Target="https://www.youtube.com/watch?v=YK6WOFxCrjI" TargetMode="External"/><Relationship Id="rId52" Type="http://schemas.openxmlformats.org/officeDocument/2006/relationships/hyperlink" Target="https://www.youtube.com/watch?v=2JK7uAexvUg" TargetMode="External"/><Relationship Id="rId148" Type="http://schemas.openxmlformats.org/officeDocument/2006/relationships/hyperlink" Target="https://www.youtube.com/watch?v=35g7mzkf_U8" TargetMode="External"/><Relationship Id="rId355" Type="http://schemas.openxmlformats.org/officeDocument/2006/relationships/hyperlink" Target="https://www.youtube.com/watch?v=r1suDICxi70" TargetMode="External"/><Relationship Id="rId562" Type="http://schemas.openxmlformats.org/officeDocument/2006/relationships/hyperlink" Target="https://www.youtube.com/watch?v=4Vn6lJCOAXs" TargetMode="External"/><Relationship Id="rId1192" Type="http://schemas.openxmlformats.org/officeDocument/2006/relationships/hyperlink" Target="https://www.youtube.com/watch?v=5oxjfFsJ6TQ" TargetMode="External"/><Relationship Id="rId1206" Type="http://schemas.openxmlformats.org/officeDocument/2006/relationships/hyperlink" Target="https://www.youtube.com/watch?v=T3xlvs3mclE" TargetMode="External"/><Relationship Id="rId1413" Type="http://schemas.openxmlformats.org/officeDocument/2006/relationships/hyperlink" Target="https://www.youtube.com/watch?v=ArEGYzPR6Gg" TargetMode="External"/><Relationship Id="rId1620" Type="http://schemas.openxmlformats.org/officeDocument/2006/relationships/hyperlink" Target="https://www.youtube.com/watch?v=3J-cYxxHQGQ" TargetMode="External"/><Relationship Id="rId215" Type="http://schemas.openxmlformats.org/officeDocument/2006/relationships/hyperlink" Target="https://www.youtube.com/watch?v=6CkXDg1hmRc" TargetMode="External"/><Relationship Id="rId422" Type="http://schemas.openxmlformats.org/officeDocument/2006/relationships/hyperlink" Target="https://www.youtube.com/watch?v=GRRvMPSDveU" TargetMode="External"/><Relationship Id="rId867" Type="http://schemas.openxmlformats.org/officeDocument/2006/relationships/hyperlink" Target="https://www.youtube.com/watch?v=jfe5CttwKB4" TargetMode="External"/><Relationship Id="rId1052" Type="http://schemas.openxmlformats.org/officeDocument/2006/relationships/hyperlink" Target="https://www.youtube.com/watch?v=C0Kr7DDAHqE" TargetMode="External"/><Relationship Id="rId1497" Type="http://schemas.openxmlformats.org/officeDocument/2006/relationships/hyperlink" Target="https://www.youtube.com/watch?v=YSDhcG1Ww_Y" TargetMode="External"/><Relationship Id="rId299" Type="http://schemas.openxmlformats.org/officeDocument/2006/relationships/hyperlink" Target="https://www.youtube.com/watch?v=CR5HtTsUl5E" TargetMode="External"/><Relationship Id="rId727" Type="http://schemas.openxmlformats.org/officeDocument/2006/relationships/hyperlink" Target="https://www.youtube.com/watch?v=iipwjxKtRqs" TargetMode="External"/><Relationship Id="rId934" Type="http://schemas.openxmlformats.org/officeDocument/2006/relationships/hyperlink" Target="https://www.youtube.com/watch?v=Aht4dCB11Sw" TargetMode="External"/><Relationship Id="rId1357" Type="http://schemas.openxmlformats.org/officeDocument/2006/relationships/hyperlink" Target="https://www.youtube.com/watch?v=hX8fFLMKxnE" TargetMode="External"/><Relationship Id="rId1564" Type="http://schemas.openxmlformats.org/officeDocument/2006/relationships/hyperlink" Target="https://www.youtube.com/watch?v=_FRnuiBZ0BY" TargetMode="External"/><Relationship Id="rId63" Type="http://schemas.openxmlformats.org/officeDocument/2006/relationships/hyperlink" Target="https://www.youtube.com/watch?v=F4-QgH_wHZw" TargetMode="External"/><Relationship Id="rId159" Type="http://schemas.openxmlformats.org/officeDocument/2006/relationships/hyperlink" Target="https://www.youtube.com/watch?v=JIyzd_2KPZc&amp;t=180s" TargetMode="External"/><Relationship Id="rId366" Type="http://schemas.openxmlformats.org/officeDocument/2006/relationships/hyperlink" Target="https://www.youtube.com/watch?v=p0zCmMSaka0" TargetMode="External"/><Relationship Id="rId573" Type="http://schemas.openxmlformats.org/officeDocument/2006/relationships/hyperlink" Target="https://www.youtube.com/watch?v=5vixelf0Fuc" TargetMode="External"/><Relationship Id="rId780" Type="http://schemas.openxmlformats.org/officeDocument/2006/relationships/hyperlink" Target="https://www.youtube.com/watch?v=NUTtUP_1jns" TargetMode="External"/><Relationship Id="rId1217" Type="http://schemas.openxmlformats.org/officeDocument/2006/relationships/hyperlink" Target="https://www.youtube.com/watch?v=gXKuuu8ckhQ" TargetMode="External"/><Relationship Id="rId1424" Type="http://schemas.openxmlformats.org/officeDocument/2006/relationships/hyperlink" Target="https://www.youtube.com/watch?v=YozeWD8q2VY" TargetMode="External"/><Relationship Id="rId1631" Type="http://schemas.openxmlformats.org/officeDocument/2006/relationships/hyperlink" Target="https://www.youtube.com/watch?v=uWAGOjBpO0k" TargetMode="External"/><Relationship Id="rId226" Type="http://schemas.openxmlformats.org/officeDocument/2006/relationships/hyperlink" Target="https://www.youtube.com/watch?v=i2NL_GBj9yw" TargetMode="External"/><Relationship Id="rId433" Type="http://schemas.openxmlformats.org/officeDocument/2006/relationships/hyperlink" Target="https://www.youtube.com/watch?v=E0MqXuryFG4" TargetMode="External"/><Relationship Id="rId878" Type="http://schemas.openxmlformats.org/officeDocument/2006/relationships/hyperlink" Target="https://www.youtube.com/watch?v=LQC-A6Aukus" TargetMode="External"/><Relationship Id="rId1063" Type="http://schemas.openxmlformats.org/officeDocument/2006/relationships/hyperlink" Target="https://www.youtube.com/watch?v=M9VSpOiwwDU" TargetMode="External"/><Relationship Id="rId1270" Type="http://schemas.openxmlformats.org/officeDocument/2006/relationships/hyperlink" Target="https://www.youtube.com/watch?v=bGk785ajauQ" TargetMode="External"/><Relationship Id="rId640" Type="http://schemas.openxmlformats.org/officeDocument/2006/relationships/hyperlink" Target="https://www.youtube.com/watch?v=dI-Xx89-b4w" TargetMode="External"/><Relationship Id="rId738" Type="http://schemas.openxmlformats.org/officeDocument/2006/relationships/hyperlink" Target="https://www.youtube.com/watch?v=LH5E6oo5wg0" TargetMode="External"/><Relationship Id="rId945" Type="http://schemas.openxmlformats.org/officeDocument/2006/relationships/hyperlink" Target="https://www.youtube.com/watch?v=3bkLxKAA3w8" TargetMode="External"/><Relationship Id="rId1368" Type="http://schemas.openxmlformats.org/officeDocument/2006/relationships/hyperlink" Target="https://www.youtube.com/watch?v=f2bvuGMx8nI" TargetMode="External"/><Relationship Id="rId1575" Type="http://schemas.openxmlformats.org/officeDocument/2006/relationships/hyperlink" Target="https://www.youtube.com/watch?v=5nkbmQeJvr8" TargetMode="External"/><Relationship Id="rId74" Type="http://schemas.openxmlformats.org/officeDocument/2006/relationships/hyperlink" Target="https://www.youtube.com/watch?v=TIuhO3ng3hU" TargetMode="External"/><Relationship Id="rId377" Type="http://schemas.openxmlformats.org/officeDocument/2006/relationships/hyperlink" Target="https://www.youtube.com/watch?v=h4cKDTL2dhw" TargetMode="External"/><Relationship Id="rId500" Type="http://schemas.openxmlformats.org/officeDocument/2006/relationships/hyperlink" Target="https://www.youtube.com/watch?v=Ipyi_bjJnvg" TargetMode="External"/><Relationship Id="rId584" Type="http://schemas.openxmlformats.org/officeDocument/2006/relationships/hyperlink" Target="https://www.youtube.com/watch?v=1_faWFj4A2I" TargetMode="External"/><Relationship Id="rId805" Type="http://schemas.openxmlformats.org/officeDocument/2006/relationships/hyperlink" Target="https://www.youtube.com/watch?v=0oxjwW27xt4" TargetMode="External"/><Relationship Id="rId1130" Type="http://schemas.openxmlformats.org/officeDocument/2006/relationships/hyperlink" Target="https://www.youtube.com/watch?v=b2lzeBq8cas" TargetMode="External"/><Relationship Id="rId1228" Type="http://schemas.openxmlformats.org/officeDocument/2006/relationships/hyperlink" Target="https://www.youtube.com/watch?v=BHrqYfQxL98" TargetMode="External"/><Relationship Id="rId1435" Type="http://schemas.openxmlformats.org/officeDocument/2006/relationships/hyperlink" Target="https://www.youtube.com/watch?v=mU6xNwie_mY" TargetMode="External"/><Relationship Id="rId5" Type="http://schemas.openxmlformats.org/officeDocument/2006/relationships/hyperlink" Target="https://www.youtube.com/watch?v=e4vGZo9REBA" TargetMode="External"/><Relationship Id="rId237" Type="http://schemas.openxmlformats.org/officeDocument/2006/relationships/hyperlink" Target="https://www.youtube.com/watch?v=1sjeOLfKEGE" TargetMode="External"/><Relationship Id="rId791" Type="http://schemas.openxmlformats.org/officeDocument/2006/relationships/hyperlink" Target="https://www.youtube.com/watch?v=tCSR_oIsnDc" TargetMode="External"/><Relationship Id="rId889" Type="http://schemas.openxmlformats.org/officeDocument/2006/relationships/hyperlink" Target="https://www.youtube.com/watch?v=V23T-YBTARY" TargetMode="External"/><Relationship Id="rId1074" Type="http://schemas.openxmlformats.org/officeDocument/2006/relationships/hyperlink" Target="https://www.youtube.com/watch?v=q5m6tMjcF8k" TargetMode="External"/><Relationship Id="rId1642" Type="http://schemas.openxmlformats.org/officeDocument/2006/relationships/hyperlink" Target="https://www.youtube.com/watch?v=cpkth_tjqAg" TargetMode="External"/><Relationship Id="rId444" Type="http://schemas.openxmlformats.org/officeDocument/2006/relationships/hyperlink" Target="https://www.youtube.com/watch?v=9AoKgDyN1uY" TargetMode="External"/><Relationship Id="rId651" Type="http://schemas.openxmlformats.org/officeDocument/2006/relationships/hyperlink" Target="https://www.youtube.com/watch?v=uVgw4vdhXrE" TargetMode="External"/><Relationship Id="rId749" Type="http://schemas.openxmlformats.org/officeDocument/2006/relationships/hyperlink" Target="https://www.youtube.com/watch?v=Cm_V3cyOScQ" TargetMode="External"/><Relationship Id="rId1281" Type="http://schemas.openxmlformats.org/officeDocument/2006/relationships/hyperlink" Target="https://www.youtube.com/watch?v=ZwwcTd9iCHw" TargetMode="External"/><Relationship Id="rId1379" Type="http://schemas.openxmlformats.org/officeDocument/2006/relationships/hyperlink" Target="https://www.youtube.com/watch?v=asPuoGO-8Aw" TargetMode="External"/><Relationship Id="rId1502" Type="http://schemas.openxmlformats.org/officeDocument/2006/relationships/hyperlink" Target="https://www.youtube.com/watch?v=70Rm7Fm_EtI" TargetMode="External"/><Relationship Id="rId1586" Type="http://schemas.openxmlformats.org/officeDocument/2006/relationships/hyperlink" Target="https://www.youtube.com/watch?v=6sLxUkDbEhU" TargetMode="External"/><Relationship Id="rId290" Type="http://schemas.openxmlformats.org/officeDocument/2006/relationships/hyperlink" Target="https://www.youtube.com/watch?v=a1cwTADqt9A" TargetMode="External"/><Relationship Id="rId304" Type="http://schemas.openxmlformats.org/officeDocument/2006/relationships/hyperlink" Target="https://www.youtube.com/watch?v=NJoGsA0HY9Q" TargetMode="External"/><Relationship Id="rId388" Type="http://schemas.openxmlformats.org/officeDocument/2006/relationships/hyperlink" Target="https://www.youtube.com/watch?v=2iDNJRz-8lY" TargetMode="External"/><Relationship Id="rId511" Type="http://schemas.openxmlformats.org/officeDocument/2006/relationships/hyperlink" Target="https://www.youtube.com/watch?v=TkuorxpG1D8" TargetMode="External"/><Relationship Id="rId609" Type="http://schemas.openxmlformats.org/officeDocument/2006/relationships/hyperlink" Target="https://www.youtube.com/watch?v=iqFu1awvhws" TargetMode="External"/><Relationship Id="rId956" Type="http://schemas.openxmlformats.org/officeDocument/2006/relationships/hyperlink" Target="https://www.youtube.com/watch?v=1-sRDYOLkbg" TargetMode="External"/><Relationship Id="rId1141" Type="http://schemas.openxmlformats.org/officeDocument/2006/relationships/hyperlink" Target="https://www.youtube.com/watch?v=Yv6eNmb2Ljo" TargetMode="External"/><Relationship Id="rId1239" Type="http://schemas.openxmlformats.org/officeDocument/2006/relationships/hyperlink" Target="https://www.youtube.com/watch?v=BwXQpkzx_WQ" TargetMode="External"/><Relationship Id="rId85" Type="http://schemas.openxmlformats.org/officeDocument/2006/relationships/hyperlink" Target="https://www.youtube.com/watch?v=s4eSFy_5CRg" TargetMode="External"/><Relationship Id="rId150" Type="http://schemas.openxmlformats.org/officeDocument/2006/relationships/hyperlink" Target="https://www.youtube.com/watch?v=dITsguJFQoc" TargetMode="External"/><Relationship Id="rId595" Type="http://schemas.openxmlformats.org/officeDocument/2006/relationships/hyperlink" Target="https://www.youtube.com/watch?v=sDo_6XgeYoU" TargetMode="External"/><Relationship Id="rId816" Type="http://schemas.openxmlformats.org/officeDocument/2006/relationships/hyperlink" Target="https://www.youtube.com/watch?v=UFjNPvgAosw" TargetMode="External"/><Relationship Id="rId1001" Type="http://schemas.openxmlformats.org/officeDocument/2006/relationships/hyperlink" Target="https://www.youtube.com/watch?v=X_fHa73_nOg" TargetMode="External"/><Relationship Id="rId1446" Type="http://schemas.openxmlformats.org/officeDocument/2006/relationships/hyperlink" Target="https://www.youtube.com/watch?v=zEAd2z1knwc" TargetMode="External"/><Relationship Id="rId1653" Type="http://schemas.openxmlformats.org/officeDocument/2006/relationships/hyperlink" Target="https://www.youtube.com/watch?v=OHI85Qg7WI4" TargetMode="External"/><Relationship Id="rId248" Type="http://schemas.openxmlformats.org/officeDocument/2006/relationships/hyperlink" Target="https://www.youtube.com/watch?v=UVC_nFv3n5U" TargetMode="External"/><Relationship Id="rId455" Type="http://schemas.openxmlformats.org/officeDocument/2006/relationships/hyperlink" Target="https://www.youtube.com/watch?v=tP3zyrhIXkw" TargetMode="External"/><Relationship Id="rId662" Type="http://schemas.openxmlformats.org/officeDocument/2006/relationships/hyperlink" Target="https://www.youtube.com/watch?v=Mny6I34JW6Q" TargetMode="External"/><Relationship Id="rId1085" Type="http://schemas.openxmlformats.org/officeDocument/2006/relationships/hyperlink" Target="https://www.youtube.com/watch?v=AoBp9jM8fZo" TargetMode="External"/><Relationship Id="rId1292" Type="http://schemas.openxmlformats.org/officeDocument/2006/relationships/hyperlink" Target="https://www.youtube.com/watch?v=EwbGwhJaTLY" TargetMode="External"/><Relationship Id="rId1306" Type="http://schemas.openxmlformats.org/officeDocument/2006/relationships/hyperlink" Target="https://www.youtube.com/watch?v=5UKQ6aLHOVU" TargetMode="External"/><Relationship Id="rId1513" Type="http://schemas.openxmlformats.org/officeDocument/2006/relationships/hyperlink" Target="https://www.youtube.com/watch?v=XLk5yks9c_Q" TargetMode="External"/><Relationship Id="rId12" Type="http://schemas.openxmlformats.org/officeDocument/2006/relationships/hyperlink" Target="https://www.youtube.com/watch?v=XtbsoWA9DZY" TargetMode="External"/><Relationship Id="rId108" Type="http://schemas.openxmlformats.org/officeDocument/2006/relationships/hyperlink" Target="https://www.youtube.com/watch?v=5GnUWkrEXVs" TargetMode="External"/><Relationship Id="rId315" Type="http://schemas.openxmlformats.org/officeDocument/2006/relationships/hyperlink" Target="https://www.youtube.com/watch?v=2Dsg_WtxKdc" TargetMode="External"/><Relationship Id="rId522" Type="http://schemas.openxmlformats.org/officeDocument/2006/relationships/hyperlink" Target="https://www.youtube.com/watch?v=dqjUBU2XFCI" TargetMode="External"/><Relationship Id="rId967" Type="http://schemas.openxmlformats.org/officeDocument/2006/relationships/hyperlink" Target="https://www.youtube.com/watch?v=AJBuqPC-F-w" TargetMode="External"/><Relationship Id="rId1152" Type="http://schemas.openxmlformats.org/officeDocument/2006/relationships/hyperlink" Target="https://www.youtube.com/watch?v=RqHrjiWshgA" TargetMode="External"/><Relationship Id="rId1597" Type="http://schemas.openxmlformats.org/officeDocument/2006/relationships/hyperlink" Target="https://www.youtube.com/watch?v=h2NL0eRaKIs" TargetMode="External"/><Relationship Id="rId96" Type="http://schemas.openxmlformats.org/officeDocument/2006/relationships/hyperlink" Target="https://www.youtube.com/watch?v=yjx1z2rzL34" TargetMode="External"/><Relationship Id="rId161" Type="http://schemas.openxmlformats.org/officeDocument/2006/relationships/hyperlink" Target="https://www.youtube.com/watch?v=fGAG9K9D9tI" TargetMode="External"/><Relationship Id="rId399" Type="http://schemas.openxmlformats.org/officeDocument/2006/relationships/hyperlink" Target="https://www.youtube.com/watch?v=iVXGZ99PsdQ" TargetMode="External"/><Relationship Id="rId827" Type="http://schemas.openxmlformats.org/officeDocument/2006/relationships/hyperlink" Target="https://www.youtube.com/watch?v=ZzDTFb78lwE" TargetMode="External"/><Relationship Id="rId1012" Type="http://schemas.openxmlformats.org/officeDocument/2006/relationships/hyperlink" Target="https://www.youtube.com/watch?v=_cvQHqfCkjA" TargetMode="External"/><Relationship Id="rId1457" Type="http://schemas.openxmlformats.org/officeDocument/2006/relationships/hyperlink" Target="https://www.youtube.com/watch?v=rgDQoGx0czY" TargetMode="External"/><Relationship Id="rId1664" Type="http://schemas.openxmlformats.org/officeDocument/2006/relationships/hyperlink" Target="https://www.youtube.com/watch?v=TMHhylNs-3Q" TargetMode="External"/><Relationship Id="rId259" Type="http://schemas.openxmlformats.org/officeDocument/2006/relationships/hyperlink" Target="https://www.youtube.com/watch?v=G8BdYALTyww" TargetMode="External"/><Relationship Id="rId466" Type="http://schemas.openxmlformats.org/officeDocument/2006/relationships/hyperlink" Target="https://www.youtube.com/watch?v=X1MovQo7ck0" TargetMode="External"/><Relationship Id="rId673" Type="http://schemas.openxmlformats.org/officeDocument/2006/relationships/hyperlink" Target="https://www.youtube.com/watch?v=VgjT6O-liMM" TargetMode="External"/><Relationship Id="rId880" Type="http://schemas.openxmlformats.org/officeDocument/2006/relationships/hyperlink" Target="https://www.youtube.com/watch?v=-S0XbjHnjUc" TargetMode="External"/><Relationship Id="rId1096" Type="http://schemas.openxmlformats.org/officeDocument/2006/relationships/hyperlink" Target="https://www.youtube.com/watch?v=ikyRG5Jg11M" TargetMode="External"/><Relationship Id="rId1317" Type="http://schemas.openxmlformats.org/officeDocument/2006/relationships/hyperlink" Target="https://www.youtube.com/watch?v=SwMyba_ajXk" TargetMode="External"/><Relationship Id="rId1524" Type="http://schemas.openxmlformats.org/officeDocument/2006/relationships/hyperlink" Target="https://www.youtube.com/watch?v=jDOd9pdebB0" TargetMode="External"/><Relationship Id="rId23" Type="http://schemas.openxmlformats.org/officeDocument/2006/relationships/hyperlink" Target="https://www.youtube.com/watch?v=MAbYineBfRE" TargetMode="External"/><Relationship Id="rId119" Type="http://schemas.openxmlformats.org/officeDocument/2006/relationships/hyperlink" Target="https://www.youtube.com/watch?v=Ds5l8U_ZjlI" TargetMode="External"/><Relationship Id="rId326" Type="http://schemas.openxmlformats.org/officeDocument/2006/relationships/hyperlink" Target="https://www.youtube.com/watch?v=v1saF60SGW0" TargetMode="External"/><Relationship Id="rId533" Type="http://schemas.openxmlformats.org/officeDocument/2006/relationships/hyperlink" Target="https://www.youtube.com/watch?v=gSkh6oRH6Vw" TargetMode="External"/><Relationship Id="rId978" Type="http://schemas.openxmlformats.org/officeDocument/2006/relationships/hyperlink" Target="https://www.youtube.com/watch?v=1xvYFDTPXNE" TargetMode="External"/><Relationship Id="rId1163" Type="http://schemas.openxmlformats.org/officeDocument/2006/relationships/hyperlink" Target="https://www.youtube.com/watch?v=zd_DQoLvA1w" TargetMode="External"/><Relationship Id="rId1370" Type="http://schemas.openxmlformats.org/officeDocument/2006/relationships/hyperlink" Target="https://www.youtube.com/watch?v=knaV_tvkEY4" TargetMode="External"/><Relationship Id="rId740" Type="http://schemas.openxmlformats.org/officeDocument/2006/relationships/hyperlink" Target="https://www.youtube.com/watch?v=JQTctGQOhsg" TargetMode="External"/><Relationship Id="rId838" Type="http://schemas.openxmlformats.org/officeDocument/2006/relationships/hyperlink" Target="https://www.youtube.com/watch?v=mFpeT662yJc" TargetMode="External"/><Relationship Id="rId1023" Type="http://schemas.openxmlformats.org/officeDocument/2006/relationships/hyperlink" Target="https://www.youtube.com/watch?v=lx6Zr6lrTaI" TargetMode="External"/><Relationship Id="rId1468" Type="http://schemas.openxmlformats.org/officeDocument/2006/relationships/hyperlink" Target="https://www.youtube.com/watch?v=s4UgVF1-WZk" TargetMode="External"/><Relationship Id="rId1675" Type="http://schemas.openxmlformats.org/officeDocument/2006/relationships/hyperlink" Target="https://www.youtube.com/watch?v=rbYdXbEVm6E" TargetMode="External"/><Relationship Id="rId172" Type="http://schemas.openxmlformats.org/officeDocument/2006/relationships/hyperlink" Target="https://www.youtube.com/watch?v=6DTJ5h3vx6o" TargetMode="External"/><Relationship Id="rId477" Type="http://schemas.openxmlformats.org/officeDocument/2006/relationships/hyperlink" Target="https://www.youtube.com/watch?v=E3Y2PKiWMRs" TargetMode="External"/><Relationship Id="rId600" Type="http://schemas.openxmlformats.org/officeDocument/2006/relationships/hyperlink" Target="https://www.youtube.com/watch?v=8lhw1gmxne0" TargetMode="External"/><Relationship Id="rId684" Type="http://schemas.openxmlformats.org/officeDocument/2006/relationships/hyperlink" Target="https://www.youtube.com/watch?v=ueIbAYJWNr8" TargetMode="External"/><Relationship Id="rId1230" Type="http://schemas.openxmlformats.org/officeDocument/2006/relationships/hyperlink" Target="https://www.youtube.com/watch?v=cRAM52Tt7FI" TargetMode="External"/><Relationship Id="rId1328" Type="http://schemas.openxmlformats.org/officeDocument/2006/relationships/hyperlink" Target="https://www.youtube.com/watch?v=no_4kFroldQ" TargetMode="External"/><Relationship Id="rId1535" Type="http://schemas.openxmlformats.org/officeDocument/2006/relationships/hyperlink" Target="https://www.youtube.com/watch?v=haHvmxSPMno" TargetMode="External"/><Relationship Id="rId337" Type="http://schemas.openxmlformats.org/officeDocument/2006/relationships/hyperlink" Target="https://www.youtube.com/watch?v=-ULO1J66Qu0" TargetMode="External"/><Relationship Id="rId891" Type="http://schemas.openxmlformats.org/officeDocument/2006/relationships/hyperlink" Target="https://www.youtube.com/watch?v=jDeevLZhCLc" TargetMode="External"/><Relationship Id="rId905" Type="http://schemas.openxmlformats.org/officeDocument/2006/relationships/hyperlink" Target="https://www.youtube.com/watch?v=5l80odQSoSk" TargetMode="External"/><Relationship Id="rId989" Type="http://schemas.openxmlformats.org/officeDocument/2006/relationships/hyperlink" Target="https://www.youtube.com/watch?v=iCh64suO--E" TargetMode="External"/><Relationship Id="rId34" Type="http://schemas.openxmlformats.org/officeDocument/2006/relationships/hyperlink" Target="https://www.youtube.com/watch?v=9pUaOAphN5s" TargetMode="External"/><Relationship Id="rId544" Type="http://schemas.openxmlformats.org/officeDocument/2006/relationships/hyperlink" Target="https://www.youtube.com/watch?v=4eC_ArZrwkc" TargetMode="External"/><Relationship Id="rId751" Type="http://schemas.openxmlformats.org/officeDocument/2006/relationships/hyperlink" Target="https://www.youtube.com/watch?v=qlboqyrPQuk" TargetMode="External"/><Relationship Id="rId849" Type="http://schemas.openxmlformats.org/officeDocument/2006/relationships/hyperlink" Target="https://www.youtube.com/watch?v=dScyXZ1A0wk" TargetMode="External"/><Relationship Id="rId1174" Type="http://schemas.openxmlformats.org/officeDocument/2006/relationships/hyperlink" Target="https://www.youtube.com/watch?v=V80W02u4UwM" TargetMode="External"/><Relationship Id="rId1381" Type="http://schemas.openxmlformats.org/officeDocument/2006/relationships/hyperlink" Target="https://www.youtube.com/watch?v=AO9HRTZBNng" TargetMode="External"/><Relationship Id="rId1479" Type="http://schemas.openxmlformats.org/officeDocument/2006/relationships/hyperlink" Target="https://www.youtube.com/watch?v=RHyYZy3kj0s" TargetMode="External"/><Relationship Id="rId1602" Type="http://schemas.openxmlformats.org/officeDocument/2006/relationships/hyperlink" Target="https://www.youtube.com/watch?v=WJWXf2A0Nb4" TargetMode="External"/><Relationship Id="rId1686" Type="http://schemas.openxmlformats.org/officeDocument/2006/relationships/drawing" Target="../drawings/drawing1.xml"/><Relationship Id="rId183" Type="http://schemas.openxmlformats.org/officeDocument/2006/relationships/hyperlink" Target="https://www.youtube.com/watch?v=3VZF-F6LRwU" TargetMode="External"/><Relationship Id="rId390" Type="http://schemas.openxmlformats.org/officeDocument/2006/relationships/hyperlink" Target="https://www.youtube.com/watch?v=di2kJcyy1BM" TargetMode="External"/><Relationship Id="rId404" Type="http://schemas.openxmlformats.org/officeDocument/2006/relationships/hyperlink" Target="https://www.youtube.com/watch?v=hIphowqbGbs" TargetMode="External"/><Relationship Id="rId611" Type="http://schemas.openxmlformats.org/officeDocument/2006/relationships/hyperlink" Target="https://www.youtube.com/watch?v=TahRgO2-9r4" TargetMode="External"/><Relationship Id="rId1034" Type="http://schemas.openxmlformats.org/officeDocument/2006/relationships/hyperlink" Target="https://www.youtube.com/watch?v=IeIv0Kk7E9g" TargetMode="External"/><Relationship Id="rId1241" Type="http://schemas.openxmlformats.org/officeDocument/2006/relationships/hyperlink" Target="https://www.youtube.com/watch?v=iOwWGPhxSH4" TargetMode="External"/><Relationship Id="rId1339" Type="http://schemas.openxmlformats.org/officeDocument/2006/relationships/hyperlink" Target="https://www.youtube.com/watch?v=OuDbTMy9Q9E" TargetMode="External"/><Relationship Id="rId250" Type="http://schemas.openxmlformats.org/officeDocument/2006/relationships/hyperlink" Target="https://www.youtube.com/watch?v=kjrPQQWtCog" TargetMode="External"/><Relationship Id="rId488" Type="http://schemas.openxmlformats.org/officeDocument/2006/relationships/hyperlink" Target="https://www.youtube.com/watch?v=zs3bps_dX9Y" TargetMode="External"/><Relationship Id="rId695" Type="http://schemas.openxmlformats.org/officeDocument/2006/relationships/hyperlink" Target="https://www.youtube.com/watch?v=iNJg19oUsp8" TargetMode="External"/><Relationship Id="rId709" Type="http://schemas.openxmlformats.org/officeDocument/2006/relationships/hyperlink" Target="https://www.youtube.com/watch?v=NxqRLjWscik" TargetMode="External"/><Relationship Id="rId916" Type="http://schemas.openxmlformats.org/officeDocument/2006/relationships/hyperlink" Target="https://www.youtube.com/watch?v=XtgcC-ub5S0" TargetMode="External"/><Relationship Id="rId1101" Type="http://schemas.openxmlformats.org/officeDocument/2006/relationships/hyperlink" Target="https://www.youtube.com/watch?v=FBYoZ-FgC84" TargetMode="External"/><Relationship Id="rId1546" Type="http://schemas.openxmlformats.org/officeDocument/2006/relationships/hyperlink" Target="https://www.youtube.com/watch?v=Ad1QV0v38vI" TargetMode="External"/><Relationship Id="rId45" Type="http://schemas.openxmlformats.org/officeDocument/2006/relationships/hyperlink" Target="https://www.youtube.com/watch?v=Md8J3P5kQg8" TargetMode="External"/><Relationship Id="rId110" Type="http://schemas.openxmlformats.org/officeDocument/2006/relationships/hyperlink" Target="https://www.youtube.com/watch?v=p5nzZEOm2YE" TargetMode="External"/><Relationship Id="rId348" Type="http://schemas.openxmlformats.org/officeDocument/2006/relationships/hyperlink" Target="https://www.youtube.com/watch?v=gFDJrF8wqgQ" TargetMode="External"/><Relationship Id="rId555" Type="http://schemas.openxmlformats.org/officeDocument/2006/relationships/hyperlink" Target="https://www.youtube.com/watch?v=t9uRS7DWhKQ" TargetMode="External"/><Relationship Id="rId762" Type="http://schemas.openxmlformats.org/officeDocument/2006/relationships/hyperlink" Target="https://www.youtube.com/watch?v=32jXb9B1jls" TargetMode="External"/><Relationship Id="rId1185" Type="http://schemas.openxmlformats.org/officeDocument/2006/relationships/hyperlink" Target="https://www.youtube.com/watch?v=nAhCwHuqTiM" TargetMode="External"/><Relationship Id="rId1392" Type="http://schemas.openxmlformats.org/officeDocument/2006/relationships/hyperlink" Target="https://www.youtube.com/watch?v=snr4J1YCOwU" TargetMode="External"/><Relationship Id="rId1406" Type="http://schemas.openxmlformats.org/officeDocument/2006/relationships/hyperlink" Target="https://www.youtube.com/watch?v=bHwZ6ufJZXw" TargetMode="External"/><Relationship Id="rId1613" Type="http://schemas.openxmlformats.org/officeDocument/2006/relationships/hyperlink" Target="https://www.youtube.com/watch?v=SNdeNyI3SdQ" TargetMode="External"/><Relationship Id="rId194" Type="http://schemas.openxmlformats.org/officeDocument/2006/relationships/hyperlink" Target="https://www.youtube.com/watch?v=Fi9VV9FHOkY" TargetMode="External"/><Relationship Id="rId208" Type="http://schemas.openxmlformats.org/officeDocument/2006/relationships/hyperlink" Target="https://www.youtube.com/watch?v=GNzIB0QXpNE" TargetMode="External"/><Relationship Id="rId415" Type="http://schemas.openxmlformats.org/officeDocument/2006/relationships/hyperlink" Target="https://www.youtube.com/watch?v=Ts4BcS_kw4k" TargetMode="External"/><Relationship Id="rId622" Type="http://schemas.openxmlformats.org/officeDocument/2006/relationships/hyperlink" Target="https://www.youtube.com/watch?v=SmFivBAWAgs" TargetMode="External"/><Relationship Id="rId1045" Type="http://schemas.openxmlformats.org/officeDocument/2006/relationships/hyperlink" Target="https://www.youtube.com/watch?v=q-KyxIfiR2s" TargetMode="External"/><Relationship Id="rId1252" Type="http://schemas.openxmlformats.org/officeDocument/2006/relationships/hyperlink" Target="https://www.youtube.com/watch?v=dUilx0K-iBk" TargetMode="External"/><Relationship Id="rId261" Type="http://schemas.openxmlformats.org/officeDocument/2006/relationships/hyperlink" Target="https://www.youtube.com/watch?v=1noRz1YdjAI" TargetMode="External"/><Relationship Id="rId499" Type="http://schemas.openxmlformats.org/officeDocument/2006/relationships/hyperlink" Target="https://www.youtube.com/watch?v=Ipyi_bjJnvg" TargetMode="External"/><Relationship Id="rId927" Type="http://schemas.openxmlformats.org/officeDocument/2006/relationships/hyperlink" Target="https://www.youtube.com/watch?v=kyMXTPlyPgc" TargetMode="External"/><Relationship Id="rId1112" Type="http://schemas.openxmlformats.org/officeDocument/2006/relationships/hyperlink" Target="https://www.youtube.com/watch?v=apU5luAyGj8" TargetMode="External"/><Relationship Id="rId1557" Type="http://schemas.openxmlformats.org/officeDocument/2006/relationships/hyperlink" Target="https://www.youtube.com/watch?v=RjXCSSlKtkI" TargetMode="External"/><Relationship Id="rId56" Type="http://schemas.openxmlformats.org/officeDocument/2006/relationships/hyperlink" Target="https://www.youtube.com/watch?v=WEmcHkB7VUk" TargetMode="External"/><Relationship Id="rId359" Type="http://schemas.openxmlformats.org/officeDocument/2006/relationships/hyperlink" Target="https://www.youtube.com/watch?v=alN3hTIGFyo" TargetMode="External"/><Relationship Id="rId566" Type="http://schemas.openxmlformats.org/officeDocument/2006/relationships/hyperlink" Target="https://www.youtube.com/watch?v=5N5KQmrED2E" TargetMode="External"/><Relationship Id="rId773" Type="http://schemas.openxmlformats.org/officeDocument/2006/relationships/hyperlink" Target="https://www.youtube.com/watch?v=n_LjQ8bSXSc" TargetMode="External"/><Relationship Id="rId1196" Type="http://schemas.openxmlformats.org/officeDocument/2006/relationships/hyperlink" Target="https://www.youtube.com/watch?v=agau0ogE48U" TargetMode="External"/><Relationship Id="rId1417" Type="http://schemas.openxmlformats.org/officeDocument/2006/relationships/hyperlink" Target="https://www.youtube.com/watch?v=-Bn7zJDzTM0" TargetMode="External"/><Relationship Id="rId1624" Type="http://schemas.openxmlformats.org/officeDocument/2006/relationships/hyperlink" Target="https://www.youtube.com/watch?v=e2EPuGabgpc" TargetMode="External"/><Relationship Id="rId121" Type="http://schemas.openxmlformats.org/officeDocument/2006/relationships/hyperlink" Target="https://www.youtube.com/watch?v=pGp0-l7ybbg" TargetMode="External"/><Relationship Id="rId219" Type="http://schemas.openxmlformats.org/officeDocument/2006/relationships/hyperlink" Target="https://www.youtube.com/watch?v=RTr49FVzrEY" TargetMode="External"/><Relationship Id="rId426" Type="http://schemas.openxmlformats.org/officeDocument/2006/relationships/hyperlink" Target="https://www.youtube.com/watch?v=ANgjp7qy9HA" TargetMode="External"/><Relationship Id="rId633" Type="http://schemas.openxmlformats.org/officeDocument/2006/relationships/hyperlink" Target="https://www.youtube.com/watch?v=jCCzaz18imQ" TargetMode="External"/><Relationship Id="rId980" Type="http://schemas.openxmlformats.org/officeDocument/2006/relationships/hyperlink" Target="https://www.youtube.com/watch?v=Oon-2iB8e8k" TargetMode="External"/><Relationship Id="rId1056" Type="http://schemas.openxmlformats.org/officeDocument/2006/relationships/hyperlink" Target="https://www.youtube.com/watch?v=KX_pnMG-4RE" TargetMode="External"/><Relationship Id="rId1263" Type="http://schemas.openxmlformats.org/officeDocument/2006/relationships/hyperlink" Target="https://www.youtube.com/watch?v=yMMUpzsK4Ec" TargetMode="External"/><Relationship Id="rId840" Type="http://schemas.openxmlformats.org/officeDocument/2006/relationships/hyperlink" Target="https://www.youtube.com/watch?v=XYeUFflb7Bk" TargetMode="External"/><Relationship Id="rId938" Type="http://schemas.openxmlformats.org/officeDocument/2006/relationships/hyperlink" Target="https://www.youtube.com/watch?v=7DDuhg9AgdM" TargetMode="External"/><Relationship Id="rId1470" Type="http://schemas.openxmlformats.org/officeDocument/2006/relationships/hyperlink" Target="https://www.youtube.com/watch?v=AUXvA5--qTY" TargetMode="External"/><Relationship Id="rId1568" Type="http://schemas.openxmlformats.org/officeDocument/2006/relationships/hyperlink" Target="https://www.youtube.com/watch?v=ezGT1s7icnE" TargetMode="External"/><Relationship Id="rId67" Type="http://schemas.openxmlformats.org/officeDocument/2006/relationships/hyperlink" Target="https://www.youtube.com/watch?v=An-3oRTlCvY" TargetMode="External"/><Relationship Id="rId272" Type="http://schemas.openxmlformats.org/officeDocument/2006/relationships/hyperlink" Target="https://www.youtube.com/watch?v=u16jxs_NM2c" TargetMode="External"/><Relationship Id="rId577" Type="http://schemas.openxmlformats.org/officeDocument/2006/relationships/hyperlink" Target="https://www.youtube.com/watch?v=fbyOo_X4sBY" TargetMode="External"/><Relationship Id="rId700" Type="http://schemas.openxmlformats.org/officeDocument/2006/relationships/hyperlink" Target="https://www.youtube.com/watch?v=e2UN3d60IQM" TargetMode="External"/><Relationship Id="rId1123" Type="http://schemas.openxmlformats.org/officeDocument/2006/relationships/hyperlink" Target="https://www.youtube.com/watch?v=BbtywenKTls" TargetMode="External"/><Relationship Id="rId1330" Type="http://schemas.openxmlformats.org/officeDocument/2006/relationships/hyperlink" Target="https://www.youtube.com/watch?v=ZW9R53MQ8lw" TargetMode="External"/><Relationship Id="rId1428" Type="http://schemas.openxmlformats.org/officeDocument/2006/relationships/hyperlink" Target="https://www.youtube.com/watch?v=bGObTk05_dQ" TargetMode="External"/><Relationship Id="rId1635" Type="http://schemas.openxmlformats.org/officeDocument/2006/relationships/hyperlink" Target="https://www.youtube.com/watch?v=2_aZEZ5NIbE" TargetMode="External"/><Relationship Id="rId132" Type="http://schemas.openxmlformats.org/officeDocument/2006/relationships/hyperlink" Target="https://www.youtube.com/watch?v=a9ClS6n6cuM" TargetMode="External"/><Relationship Id="rId784" Type="http://schemas.openxmlformats.org/officeDocument/2006/relationships/hyperlink" Target="https://www.youtube.com/watch?v=s8raUHLaapw" TargetMode="External"/><Relationship Id="rId991" Type="http://schemas.openxmlformats.org/officeDocument/2006/relationships/hyperlink" Target="https://www.youtube.com/watch?v=9wxbzUAHgvI" TargetMode="External"/><Relationship Id="rId1067" Type="http://schemas.openxmlformats.org/officeDocument/2006/relationships/hyperlink" Target="https://www.youtube.com/watch?v=MLpb8ee3Ypc" TargetMode="External"/><Relationship Id="rId437" Type="http://schemas.openxmlformats.org/officeDocument/2006/relationships/hyperlink" Target="https://www.youtube.com/watch?v=oHdP5WsVamE" TargetMode="External"/><Relationship Id="rId644" Type="http://schemas.openxmlformats.org/officeDocument/2006/relationships/hyperlink" Target="https://www.youtube.com/watch?v=9DjZFDg2uXI" TargetMode="External"/><Relationship Id="rId851" Type="http://schemas.openxmlformats.org/officeDocument/2006/relationships/hyperlink" Target="https://www.youtube.com/watch?v=9rBxmGg1KDU" TargetMode="External"/><Relationship Id="rId1274" Type="http://schemas.openxmlformats.org/officeDocument/2006/relationships/hyperlink" Target="https://www.youtube.com/watch?v=XoI_saOMEk0" TargetMode="External"/><Relationship Id="rId1481" Type="http://schemas.openxmlformats.org/officeDocument/2006/relationships/hyperlink" Target="https://www.youtube.com/watch?v=mg42lspGI58" TargetMode="External"/><Relationship Id="rId1579" Type="http://schemas.openxmlformats.org/officeDocument/2006/relationships/hyperlink" Target="https://www.youtube.com/watch?v=c7vDH10zVT8" TargetMode="External"/><Relationship Id="rId283" Type="http://schemas.openxmlformats.org/officeDocument/2006/relationships/hyperlink" Target="https://www.youtube.com/watch?v=DPrSSQcCjj0" TargetMode="External"/><Relationship Id="rId490" Type="http://schemas.openxmlformats.org/officeDocument/2006/relationships/hyperlink" Target="https://www.youtube.com/watch?v=tzssCc4AzcI" TargetMode="External"/><Relationship Id="rId504" Type="http://schemas.openxmlformats.org/officeDocument/2006/relationships/hyperlink" Target="https://www.youtube.com/watch?v=VAn8t80lclM" TargetMode="External"/><Relationship Id="rId711" Type="http://schemas.openxmlformats.org/officeDocument/2006/relationships/hyperlink" Target="https://www.youtube.com/watch?v=o4k4gVNb96k" TargetMode="External"/><Relationship Id="rId949" Type="http://schemas.openxmlformats.org/officeDocument/2006/relationships/hyperlink" Target="https://www.youtube.com/watch?v=m39mp0PuN5c" TargetMode="External"/><Relationship Id="rId1134" Type="http://schemas.openxmlformats.org/officeDocument/2006/relationships/hyperlink" Target="https://www.youtube.com/watch?v=YF5IVJEOtwI" TargetMode="External"/><Relationship Id="rId1341" Type="http://schemas.openxmlformats.org/officeDocument/2006/relationships/hyperlink" Target="https://www.youtube.com/watch?v=0MNViPAhZPE" TargetMode="External"/><Relationship Id="rId78" Type="http://schemas.openxmlformats.org/officeDocument/2006/relationships/hyperlink" Target="https://www.youtube.com/watch?v=fvbLWfgnngg" TargetMode="External"/><Relationship Id="rId143" Type="http://schemas.openxmlformats.org/officeDocument/2006/relationships/hyperlink" Target="https://www.youtube.com/watch?v=_4D_7K9_64o" TargetMode="External"/><Relationship Id="rId350" Type="http://schemas.openxmlformats.org/officeDocument/2006/relationships/hyperlink" Target="https://www.youtube.com/watch?v=Xu6o6IK6vHY" TargetMode="External"/><Relationship Id="rId588" Type="http://schemas.openxmlformats.org/officeDocument/2006/relationships/hyperlink" Target="https://www.youtube.com/watch?v=L29RbGb3MvY" TargetMode="External"/><Relationship Id="rId795" Type="http://schemas.openxmlformats.org/officeDocument/2006/relationships/hyperlink" Target="https://www.youtube.com/watch?v=lC7nJjRfU_Y" TargetMode="External"/><Relationship Id="rId809" Type="http://schemas.openxmlformats.org/officeDocument/2006/relationships/hyperlink" Target="https://www.youtube.com/watch?v=QEtjob__Fc0" TargetMode="External"/><Relationship Id="rId1201" Type="http://schemas.openxmlformats.org/officeDocument/2006/relationships/hyperlink" Target="https://www.youtube.com/watch?v=nhltOgALW08" TargetMode="External"/><Relationship Id="rId1439" Type="http://schemas.openxmlformats.org/officeDocument/2006/relationships/hyperlink" Target="https://www.youtube.com/watch?v=Kd2EoX7NsT8" TargetMode="External"/><Relationship Id="rId1646" Type="http://schemas.openxmlformats.org/officeDocument/2006/relationships/hyperlink" Target="https://www.youtube.com/watch?v=I1YoW_Urm9M" TargetMode="External"/><Relationship Id="rId9" Type="http://schemas.openxmlformats.org/officeDocument/2006/relationships/hyperlink" Target="https://www.youtube.com/watch?v=O5uVCgb4o_Q" TargetMode="External"/><Relationship Id="rId210" Type="http://schemas.openxmlformats.org/officeDocument/2006/relationships/hyperlink" Target="https://www.youtube.com/watch?v=vR2CclEUVc0" TargetMode="External"/><Relationship Id="rId448" Type="http://schemas.openxmlformats.org/officeDocument/2006/relationships/hyperlink" Target="https://www.youtube.com/watch?v=diFkCJ802vY" TargetMode="External"/><Relationship Id="rId655" Type="http://schemas.openxmlformats.org/officeDocument/2006/relationships/hyperlink" Target="https://www.youtube.com/watch?v=nBFyrKYI6TU" TargetMode="External"/><Relationship Id="rId862" Type="http://schemas.openxmlformats.org/officeDocument/2006/relationships/hyperlink" Target="https://www.youtube.com/watch?v=b6yjd1VicmQ" TargetMode="External"/><Relationship Id="rId1078" Type="http://schemas.openxmlformats.org/officeDocument/2006/relationships/hyperlink" Target="https://www.youtube.com/watch?v=fU_7bcpuYaA" TargetMode="External"/><Relationship Id="rId1285" Type="http://schemas.openxmlformats.org/officeDocument/2006/relationships/hyperlink" Target="https://www.youtube.com/watch?v=63BawpxUrXk" TargetMode="External"/><Relationship Id="rId1492" Type="http://schemas.openxmlformats.org/officeDocument/2006/relationships/hyperlink" Target="https://www.youtube.com/watch?v=knaeEfd1t1c" TargetMode="External"/><Relationship Id="rId1506" Type="http://schemas.openxmlformats.org/officeDocument/2006/relationships/hyperlink" Target="https://www.youtube.com/watch?v=mlu9GeNiwuM" TargetMode="External"/><Relationship Id="rId294" Type="http://schemas.openxmlformats.org/officeDocument/2006/relationships/hyperlink" Target="https://www.youtube.com/watch?v=Wiba2qR3tfQ" TargetMode="External"/><Relationship Id="rId308" Type="http://schemas.openxmlformats.org/officeDocument/2006/relationships/hyperlink" Target="https://www.youtube.com/watch?v=yLC8hajZPQM" TargetMode="External"/><Relationship Id="rId515" Type="http://schemas.openxmlformats.org/officeDocument/2006/relationships/hyperlink" Target="https://www.youtube.com/watch?v=kITl64oxKsw" TargetMode="External"/><Relationship Id="rId722" Type="http://schemas.openxmlformats.org/officeDocument/2006/relationships/hyperlink" Target="https://www.youtube.com/watch?v=jQIb5YOkG60" TargetMode="External"/><Relationship Id="rId1145" Type="http://schemas.openxmlformats.org/officeDocument/2006/relationships/hyperlink" Target="https://www.youtube.com/watch?v=r4vsgilq2mE" TargetMode="External"/><Relationship Id="rId1352" Type="http://schemas.openxmlformats.org/officeDocument/2006/relationships/hyperlink" Target="https://www.youtube.com/watch?v=Ay-IdvZCkew" TargetMode="External"/><Relationship Id="rId89" Type="http://schemas.openxmlformats.org/officeDocument/2006/relationships/hyperlink" Target="https://www.youtube.com/watch?v=ocWwSArbytE" TargetMode="External"/><Relationship Id="rId154" Type="http://schemas.openxmlformats.org/officeDocument/2006/relationships/hyperlink" Target="https://www.youtube.com/watch?v=mYqKjsrFmJA" TargetMode="External"/><Relationship Id="rId361" Type="http://schemas.openxmlformats.org/officeDocument/2006/relationships/hyperlink" Target="https://www.youtube.com/watch?v=WKBkmrCZAy4" TargetMode="External"/><Relationship Id="rId599" Type="http://schemas.openxmlformats.org/officeDocument/2006/relationships/hyperlink" Target="https://www.youtube.com/watch?v=8lhw1gmxne0" TargetMode="External"/><Relationship Id="rId1005" Type="http://schemas.openxmlformats.org/officeDocument/2006/relationships/hyperlink" Target="https://www.youtube.com/watch?v=Gu-F5-oIpUM" TargetMode="External"/><Relationship Id="rId1212" Type="http://schemas.openxmlformats.org/officeDocument/2006/relationships/hyperlink" Target="https://www.youtube.com/watch?v=tMKuQZS6GBU" TargetMode="External"/><Relationship Id="rId1657" Type="http://schemas.openxmlformats.org/officeDocument/2006/relationships/hyperlink" Target="https://www.youtube.com/watch?v=tZ0e8JRu_9U" TargetMode="External"/><Relationship Id="rId459" Type="http://schemas.openxmlformats.org/officeDocument/2006/relationships/hyperlink" Target="https://www.youtube.com/watch?v=fe_Ofjozmjs" TargetMode="External"/><Relationship Id="rId666" Type="http://schemas.openxmlformats.org/officeDocument/2006/relationships/hyperlink" Target="https://www.youtube.com/watch?v=mLpbkMG6VfU" TargetMode="External"/><Relationship Id="rId873" Type="http://schemas.openxmlformats.org/officeDocument/2006/relationships/hyperlink" Target="https://www.youtube.com/watch?v=GWzHZ6wjCao" TargetMode="External"/><Relationship Id="rId1089" Type="http://schemas.openxmlformats.org/officeDocument/2006/relationships/hyperlink" Target="https://www.youtube.com/watch?v=pOpbOK7gs4w" TargetMode="External"/><Relationship Id="rId1296" Type="http://schemas.openxmlformats.org/officeDocument/2006/relationships/hyperlink" Target="https://www.youtube.com/watch?v=ugD7RSBvPhM" TargetMode="External"/><Relationship Id="rId1517" Type="http://schemas.openxmlformats.org/officeDocument/2006/relationships/hyperlink" Target="https://www.youtube.com/watch?v=pDLW0NC49Dg" TargetMode="External"/><Relationship Id="rId16" Type="http://schemas.openxmlformats.org/officeDocument/2006/relationships/hyperlink" Target="https://www.youtube.com/watch?v=lpsxkA2cvC8" TargetMode="External"/><Relationship Id="rId221" Type="http://schemas.openxmlformats.org/officeDocument/2006/relationships/hyperlink" Target="https://www.youtube.com/watch?v=DTwdhSiu3ck" TargetMode="External"/><Relationship Id="rId319" Type="http://schemas.openxmlformats.org/officeDocument/2006/relationships/hyperlink" Target="https://www.youtube.com/watch?v=NntQb_4-NlQ" TargetMode="External"/><Relationship Id="rId526" Type="http://schemas.openxmlformats.org/officeDocument/2006/relationships/hyperlink" Target="https://www.youtube.com/watch?v=ICBNX0i855Q" TargetMode="External"/><Relationship Id="rId1156" Type="http://schemas.openxmlformats.org/officeDocument/2006/relationships/hyperlink" Target="https://www.youtube.com/watch?v=GrzLS9FgOgc" TargetMode="External"/><Relationship Id="rId1363" Type="http://schemas.openxmlformats.org/officeDocument/2006/relationships/hyperlink" Target="https://www.youtube.com/watch?v=oMoNZZoCJIY" TargetMode="External"/><Relationship Id="rId733" Type="http://schemas.openxmlformats.org/officeDocument/2006/relationships/hyperlink" Target="https://www.youtube.com/watch?v=VpJVKQS6sps" TargetMode="External"/><Relationship Id="rId940" Type="http://schemas.openxmlformats.org/officeDocument/2006/relationships/hyperlink" Target="https://www.youtube.com/watch?v=d-9Q_sqbDHk" TargetMode="External"/><Relationship Id="rId1016" Type="http://schemas.openxmlformats.org/officeDocument/2006/relationships/hyperlink" Target="https://www.youtube.com/watch?v=Ug8OoFAFfZ0" TargetMode="External"/><Relationship Id="rId1570" Type="http://schemas.openxmlformats.org/officeDocument/2006/relationships/hyperlink" Target="https://www.youtube.com/watch?v=3ku2kSoeEZo" TargetMode="External"/><Relationship Id="rId1668" Type="http://schemas.openxmlformats.org/officeDocument/2006/relationships/hyperlink" Target="https://www.youtube.com/watch?v=llludb_1j58" TargetMode="External"/><Relationship Id="rId165" Type="http://schemas.openxmlformats.org/officeDocument/2006/relationships/hyperlink" Target="https://www.youtube.com/watch?v=o2dY1VW14lw" TargetMode="External"/><Relationship Id="rId372" Type="http://schemas.openxmlformats.org/officeDocument/2006/relationships/hyperlink" Target="https://www.youtube.com/watch?v=VmbIFdVKMvk" TargetMode="External"/><Relationship Id="rId677" Type="http://schemas.openxmlformats.org/officeDocument/2006/relationships/hyperlink" Target="https://www.youtube.com/watch?v=dTguljqROBY" TargetMode="External"/><Relationship Id="rId800" Type="http://schemas.openxmlformats.org/officeDocument/2006/relationships/hyperlink" Target="https://www.youtube.com/watch?v=ZyWEu6qIApE" TargetMode="External"/><Relationship Id="rId1223" Type="http://schemas.openxmlformats.org/officeDocument/2006/relationships/hyperlink" Target="https://www.youtube.com/watch?v=nZyINWdacdY" TargetMode="External"/><Relationship Id="rId1430" Type="http://schemas.openxmlformats.org/officeDocument/2006/relationships/hyperlink" Target="https://www.youtube.com/watch?v=PiHksypY8ew" TargetMode="External"/><Relationship Id="rId1528" Type="http://schemas.openxmlformats.org/officeDocument/2006/relationships/hyperlink" Target="https://www.youtube.com/watch?v=9c6U_iZ3qBg" TargetMode="External"/><Relationship Id="rId232" Type="http://schemas.openxmlformats.org/officeDocument/2006/relationships/hyperlink" Target="https://www.youtube.com/watch?v=-_PBoCuIKXU" TargetMode="External"/><Relationship Id="rId884" Type="http://schemas.openxmlformats.org/officeDocument/2006/relationships/hyperlink" Target="https://www.youtube.com/watch?v=cgpxoUE-kOg" TargetMode="External"/><Relationship Id="rId27" Type="http://schemas.openxmlformats.org/officeDocument/2006/relationships/hyperlink" Target="https://www.youtube.com/watch?v=VbBQa7cMmrI" TargetMode="External"/><Relationship Id="rId537" Type="http://schemas.openxmlformats.org/officeDocument/2006/relationships/hyperlink" Target="https://www.youtube.com/watch?v=S2uINxm_wbc" TargetMode="External"/><Relationship Id="rId744" Type="http://schemas.openxmlformats.org/officeDocument/2006/relationships/hyperlink" Target="https://www.youtube.com/watch?v=dGULOR0qOjA" TargetMode="External"/><Relationship Id="rId951" Type="http://schemas.openxmlformats.org/officeDocument/2006/relationships/hyperlink" Target="https://www.youtube.com/watch?v=FjAr-EOmJoc" TargetMode="External"/><Relationship Id="rId1167" Type="http://schemas.openxmlformats.org/officeDocument/2006/relationships/hyperlink" Target="https://www.youtube.com/watch?v=UT_nWVLi4Ws" TargetMode="External"/><Relationship Id="rId1374" Type="http://schemas.openxmlformats.org/officeDocument/2006/relationships/hyperlink" Target="https://www.youtube.com/watch?v=dkI4HBLMF4g" TargetMode="External"/><Relationship Id="rId1581" Type="http://schemas.openxmlformats.org/officeDocument/2006/relationships/hyperlink" Target="https://www.youtube.com/watch?v=6KXT19MvjZ4" TargetMode="External"/><Relationship Id="rId1679" Type="http://schemas.openxmlformats.org/officeDocument/2006/relationships/hyperlink" Target="https://www.youtube.com/watch?v=hCCNpPNigVc" TargetMode="External"/><Relationship Id="rId80" Type="http://schemas.openxmlformats.org/officeDocument/2006/relationships/hyperlink" Target="https://www.youtube.com/watch?v=fZ3s222e-sU" TargetMode="External"/><Relationship Id="rId176" Type="http://schemas.openxmlformats.org/officeDocument/2006/relationships/hyperlink" Target="https://www.youtube.com/watch?v=rj7nbq_1E-Y" TargetMode="External"/><Relationship Id="rId383" Type="http://schemas.openxmlformats.org/officeDocument/2006/relationships/hyperlink" Target="https://www.youtube.com/watch?v=oe1ODfyjAN8" TargetMode="External"/><Relationship Id="rId590" Type="http://schemas.openxmlformats.org/officeDocument/2006/relationships/hyperlink" Target="https://www.youtube.com/watch?v=dXYeQ7hGMbg" TargetMode="External"/><Relationship Id="rId604" Type="http://schemas.openxmlformats.org/officeDocument/2006/relationships/hyperlink" Target="https://www.youtube.com/watch?v=LP7ip6npyLM" TargetMode="External"/><Relationship Id="rId811" Type="http://schemas.openxmlformats.org/officeDocument/2006/relationships/hyperlink" Target="https://www.youtube.com/watch?v=jpDPikbzdEQ" TargetMode="External"/><Relationship Id="rId1027" Type="http://schemas.openxmlformats.org/officeDocument/2006/relationships/hyperlink" Target="https://www.youtube.com/watch?v=fOzxegx9DRs" TargetMode="External"/><Relationship Id="rId1234" Type="http://schemas.openxmlformats.org/officeDocument/2006/relationships/hyperlink" Target="https://www.youtube.com/watch?v=vvDC9TSyfEg" TargetMode="External"/><Relationship Id="rId1441" Type="http://schemas.openxmlformats.org/officeDocument/2006/relationships/hyperlink" Target="https://www.youtube.com/watch?v=aAk7KaGhsRA" TargetMode="External"/><Relationship Id="rId243" Type="http://schemas.openxmlformats.org/officeDocument/2006/relationships/hyperlink" Target="https://www.youtube.com/watch?v=HZOzruxA6bA" TargetMode="External"/><Relationship Id="rId450" Type="http://schemas.openxmlformats.org/officeDocument/2006/relationships/hyperlink" Target="https://www.youtube.com/watch?v=XtxhOgFBk_w" TargetMode="External"/><Relationship Id="rId688" Type="http://schemas.openxmlformats.org/officeDocument/2006/relationships/hyperlink" Target="https://www.youtube.com/watch?v=UGroxC5xJaA" TargetMode="External"/><Relationship Id="rId895" Type="http://schemas.openxmlformats.org/officeDocument/2006/relationships/hyperlink" Target="https://www.youtube.com/watch?v=2qbKcuTKrDI" TargetMode="External"/><Relationship Id="rId909" Type="http://schemas.openxmlformats.org/officeDocument/2006/relationships/hyperlink" Target="https://www.youtube.com/watch?v=MBH7Sg8yzdc" TargetMode="External"/><Relationship Id="rId1080" Type="http://schemas.openxmlformats.org/officeDocument/2006/relationships/hyperlink" Target="https://www.youtube.com/watch?v=0KezzzN3-4s" TargetMode="External"/><Relationship Id="rId1301" Type="http://schemas.openxmlformats.org/officeDocument/2006/relationships/hyperlink" Target="https://www.youtube.com/watch?v=5KcJqE4jUpg" TargetMode="External"/><Relationship Id="rId1539" Type="http://schemas.openxmlformats.org/officeDocument/2006/relationships/hyperlink" Target="https://www.youtube.com/watch?v=VqRjFxvmkWY" TargetMode="External"/><Relationship Id="rId38" Type="http://schemas.openxmlformats.org/officeDocument/2006/relationships/hyperlink" Target="https://www.youtube.com/watch?v=HNVvQij4r4E" TargetMode="External"/><Relationship Id="rId103" Type="http://schemas.openxmlformats.org/officeDocument/2006/relationships/hyperlink" Target="https://www.youtube.com/watch?v=coX6aUiBunw" TargetMode="External"/><Relationship Id="rId310" Type="http://schemas.openxmlformats.org/officeDocument/2006/relationships/hyperlink" Target="https://www.youtube.com/watch?v=0s5SP-8R6is" TargetMode="External"/><Relationship Id="rId548" Type="http://schemas.openxmlformats.org/officeDocument/2006/relationships/hyperlink" Target="https://www.youtube.com/watch?v=25BrJ0dWGoY" TargetMode="External"/><Relationship Id="rId755" Type="http://schemas.openxmlformats.org/officeDocument/2006/relationships/hyperlink" Target="https://www.youtube.com/watch?v=q1lfjC1eH9Y" TargetMode="External"/><Relationship Id="rId962" Type="http://schemas.openxmlformats.org/officeDocument/2006/relationships/hyperlink" Target="https://www.youtube.com/watch?v=VuqEBnXk3tI" TargetMode="External"/><Relationship Id="rId1178" Type="http://schemas.openxmlformats.org/officeDocument/2006/relationships/hyperlink" Target="https://www.youtube.com/watch?v=vQ7ZvPghdy8" TargetMode="External"/><Relationship Id="rId1385" Type="http://schemas.openxmlformats.org/officeDocument/2006/relationships/hyperlink" Target="https://www.youtube.com/watch?v=Vae88T30OF4" TargetMode="External"/><Relationship Id="rId1592" Type="http://schemas.openxmlformats.org/officeDocument/2006/relationships/hyperlink" Target="https://www.youtube.com/watch?v=hGPSydmezJE" TargetMode="External"/><Relationship Id="rId1606" Type="http://schemas.openxmlformats.org/officeDocument/2006/relationships/hyperlink" Target="https://www.youtube.com/watch?v=wVcwAmI9bQs" TargetMode="External"/><Relationship Id="rId91" Type="http://schemas.openxmlformats.org/officeDocument/2006/relationships/hyperlink" Target="https://www.youtube.com/watch?v=2Veg6rHjaMw" TargetMode="External"/><Relationship Id="rId187" Type="http://schemas.openxmlformats.org/officeDocument/2006/relationships/hyperlink" Target="https://www.youtube.com/watch?v=1otz9d702PQ" TargetMode="External"/><Relationship Id="rId394" Type="http://schemas.openxmlformats.org/officeDocument/2006/relationships/hyperlink" Target="https://www.youtube.com/watch?v=vbTpiJRu9d0" TargetMode="External"/><Relationship Id="rId408" Type="http://schemas.openxmlformats.org/officeDocument/2006/relationships/hyperlink" Target="https://www.youtube.com/watch?v=bEbux_Nc5s4" TargetMode="External"/><Relationship Id="rId615" Type="http://schemas.openxmlformats.org/officeDocument/2006/relationships/hyperlink" Target="https://www.youtube.com/watch?v=TxXUtthHvb0" TargetMode="External"/><Relationship Id="rId822" Type="http://schemas.openxmlformats.org/officeDocument/2006/relationships/hyperlink" Target="https://www.youtube.com/watch?v=9Pquyw7kVTM" TargetMode="External"/><Relationship Id="rId1038" Type="http://schemas.openxmlformats.org/officeDocument/2006/relationships/hyperlink" Target="https://www.youtube.com/watch?v=bVY4S32xq80" TargetMode="External"/><Relationship Id="rId1245" Type="http://schemas.openxmlformats.org/officeDocument/2006/relationships/hyperlink" Target="https://www.youtube.com/watch?v=kAMvYHqTWs0" TargetMode="External"/><Relationship Id="rId1452" Type="http://schemas.openxmlformats.org/officeDocument/2006/relationships/hyperlink" Target="https://www.youtube.com/watch?v=z3x3VFyEcZM" TargetMode="External"/><Relationship Id="rId254" Type="http://schemas.openxmlformats.org/officeDocument/2006/relationships/hyperlink" Target="https://www.youtube.com/watch?v=v87zRhmvIBo" TargetMode="External"/><Relationship Id="rId699" Type="http://schemas.openxmlformats.org/officeDocument/2006/relationships/hyperlink" Target="https://www.youtube.com/watch?v=e2UN3d60IQM" TargetMode="External"/><Relationship Id="rId1091" Type="http://schemas.openxmlformats.org/officeDocument/2006/relationships/hyperlink" Target="https://www.youtube.com/watch?v=P7P1R6gjjKs" TargetMode="External"/><Relationship Id="rId1105" Type="http://schemas.openxmlformats.org/officeDocument/2006/relationships/hyperlink" Target="https://www.youtube.com/watch?v=E57nVL18akA" TargetMode="External"/><Relationship Id="rId1312" Type="http://schemas.openxmlformats.org/officeDocument/2006/relationships/hyperlink" Target="https://www.youtube.com/watch?v=k4MgAeomLrU" TargetMode="External"/><Relationship Id="rId49" Type="http://schemas.openxmlformats.org/officeDocument/2006/relationships/hyperlink" Target="https://www.youtube.com/watch?v=p4d593QWmA8" TargetMode="External"/><Relationship Id="rId114" Type="http://schemas.openxmlformats.org/officeDocument/2006/relationships/hyperlink" Target="https://www.youtube.com/watch?v=CmVQuiT0OTw" TargetMode="External"/><Relationship Id="rId461" Type="http://schemas.openxmlformats.org/officeDocument/2006/relationships/hyperlink" Target="https://www.youtube.com/watch?v=sEeNj6ByWBI" TargetMode="External"/><Relationship Id="rId559" Type="http://schemas.openxmlformats.org/officeDocument/2006/relationships/hyperlink" Target="https://www.youtube.com/watch?v=IeVjS7MAZCM" TargetMode="External"/><Relationship Id="rId766" Type="http://schemas.openxmlformats.org/officeDocument/2006/relationships/hyperlink" Target="https://www.youtube.com/watch?v=gA6pdRXSlJw" TargetMode="External"/><Relationship Id="rId1189" Type="http://schemas.openxmlformats.org/officeDocument/2006/relationships/hyperlink" Target="https://www.youtube.com/watch?v=nWRT_wgtDn0" TargetMode="External"/><Relationship Id="rId1396" Type="http://schemas.openxmlformats.org/officeDocument/2006/relationships/hyperlink" Target="https://www.youtube.com/watch?v=CvbXYB21p4o" TargetMode="External"/><Relationship Id="rId1617" Type="http://schemas.openxmlformats.org/officeDocument/2006/relationships/hyperlink" Target="https://www.youtube.com/watch?v=J1X2uy2QDx4" TargetMode="External"/><Relationship Id="rId198" Type="http://schemas.openxmlformats.org/officeDocument/2006/relationships/hyperlink" Target="https://www.youtube.com/watch?v=rPoet-y4a5U" TargetMode="External"/><Relationship Id="rId321" Type="http://schemas.openxmlformats.org/officeDocument/2006/relationships/hyperlink" Target="https://www.youtube.com/watch?v=V_cUKAmLJio" TargetMode="External"/><Relationship Id="rId419" Type="http://schemas.openxmlformats.org/officeDocument/2006/relationships/hyperlink" Target="https://www.youtube.com/watch?v=6W-vX3thBgg" TargetMode="External"/><Relationship Id="rId626" Type="http://schemas.openxmlformats.org/officeDocument/2006/relationships/hyperlink" Target="https://www.youtube.com/watch?v=65Q1EbsKRnY&amp;t=4s" TargetMode="External"/><Relationship Id="rId973" Type="http://schemas.openxmlformats.org/officeDocument/2006/relationships/hyperlink" Target="https://www.youtube.com/watch?v=S3tqF7sYcPs" TargetMode="External"/><Relationship Id="rId1049" Type="http://schemas.openxmlformats.org/officeDocument/2006/relationships/hyperlink" Target="https://www.youtube.com/watch?v=ALRUelXygdE" TargetMode="External"/><Relationship Id="rId1256" Type="http://schemas.openxmlformats.org/officeDocument/2006/relationships/hyperlink" Target="https://www.youtube.com/watch?v=oM6STRCbtbs" TargetMode="External"/><Relationship Id="rId833" Type="http://schemas.openxmlformats.org/officeDocument/2006/relationships/hyperlink" Target="https://www.youtube.com/watch?v=OWrciacV9XU" TargetMode="External"/><Relationship Id="rId1116" Type="http://schemas.openxmlformats.org/officeDocument/2006/relationships/hyperlink" Target="https://www.youtube.com/watch?v=al0B8qUkayw" TargetMode="External"/><Relationship Id="rId1463" Type="http://schemas.openxmlformats.org/officeDocument/2006/relationships/hyperlink" Target="https://www.youtube.com/watch?v=VVHeP9dfc3k" TargetMode="External"/><Relationship Id="rId1670" Type="http://schemas.openxmlformats.org/officeDocument/2006/relationships/hyperlink" Target="https://www.youtube.com/watch?v=3omVb8Xr184" TargetMode="External"/><Relationship Id="rId265" Type="http://schemas.openxmlformats.org/officeDocument/2006/relationships/hyperlink" Target="https://www.youtube.com/watch?v=hnWKGMNLHio" TargetMode="External"/><Relationship Id="rId472" Type="http://schemas.openxmlformats.org/officeDocument/2006/relationships/hyperlink" Target="https://www.youtube.com/watch?v=qRp9MYhTjWY" TargetMode="External"/><Relationship Id="rId900" Type="http://schemas.openxmlformats.org/officeDocument/2006/relationships/hyperlink" Target="https://www.youtube.com/watch?v=YVLxIhCHhpg" TargetMode="External"/><Relationship Id="rId1323" Type="http://schemas.openxmlformats.org/officeDocument/2006/relationships/hyperlink" Target="https://www.youtube.com/watch?v=4Ezr_12XqkY" TargetMode="External"/><Relationship Id="rId1530" Type="http://schemas.openxmlformats.org/officeDocument/2006/relationships/hyperlink" Target="https://www.youtube.com/watch?v=UPmhk_h_y9w" TargetMode="External"/><Relationship Id="rId1628" Type="http://schemas.openxmlformats.org/officeDocument/2006/relationships/hyperlink" Target="https://www.youtube.com/watch?v=ccrKGu0MXSc" TargetMode="External"/><Relationship Id="rId125" Type="http://schemas.openxmlformats.org/officeDocument/2006/relationships/hyperlink" Target="https://www.youtube.com/watch?v=A8ugf6olz3M" TargetMode="External"/><Relationship Id="rId332" Type="http://schemas.openxmlformats.org/officeDocument/2006/relationships/hyperlink" Target="https://www.youtube.com/watch?v=QlSYSZP0NLw" TargetMode="External"/><Relationship Id="rId777" Type="http://schemas.openxmlformats.org/officeDocument/2006/relationships/hyperlink" Target="https://www.youtube.com/watch?v=3xTrhsBeKvc" TargetMode="External"/><Relationship Id="rId984" Type="http://schemas.openxmlformats.org/officeDocument/2006/relationships/hyperlink" Target="https://www.youtube.com/watch?v=KFWyGAZgjtY" TargetMode="External"/><Relationship Id="rId637" Type="http://schemas.openxmlformats.org/officeDocument/2006/relationships/hyperlink" Target="https://www.youtube.com/watch?v=Ar5sxNUhEiI" TargetMode="External"/><Relationship Id="rId844" Type="http://schemas.openxmlformats.org/officeDocument/2006/relationships/hyperlink" Target="https://www.youtube.com/watch?v=pKvyl1163M0" TargetMode="External"/><Relationship Id="rId1267" Type="http://schemas.openxmlformats.org/officeDocument/2006/relationships/hyperlink" Target="https://www.youtube.com/watch?v=bv4zpXr1Vuo" TargetMode="External"/><Relationship Id="rId1474" Type="http://schemas.openxmlformats.org/officeDocument/2006/relationships/hyperlink" Target="https://www.youtube.com/watch?v=SGCdpmWQLns" TargetMode="External"/><Relationship Id="rId1681" Type="http://schemas.openxmlformats.org/officeDocument/2006/relationships/hyperlink" Target="https://www.youtube.com/watch?v=SfSxB27Nexc" TargetMode="External"/><Relationship Id="rId276" Type="http://schemas.openxmlformats.org/officeDocument/2006/relationships/hyperlink" Target="https://www.youtube.com/watch?v=wsTlv9oyhT4" TargetMode="External"/><Relationship Id="rId483" Type="http://schemas.openxmlformats.org/officeDocument/2006/relationships/hyperlink" Target="https://www.youtube.com/watch?v=yXiRobOZeB8" TargetMode="External"/><Relationship Id="rId690" Type="http://schemas.openxmlformats.org/officeDocument/2006/relationships/hyperlink" Target="https://www.youtube.com/watch?v=FoRUByMrf1g" TargetMode="External"/><Relationship Id="rId704" Type="http://schemas.openxmlformats.org/officeDocument/2006/relationships/hyperlink" Target="https://www.youtube.com/watch?v=Nkh5y4R_RD0" TargetMode="External"/><Relationship Id="rId911" Type="http://schemas.openxmlformats.org/officeDocument/2006/relationships/hyperlink" Target="https://www.youtube.com/watch?v=qS7ZheGGEN4" TargetMode="External"/><Relationship Id="rId1127" Type="http://schemas.openxmlformats.org/officeDocument/2006/relationships/hyperlink" Target="https://www.youtube.com/watch?v=bzx0nynHIzs" TargetMode="External"/><Relationship Id="rId1334" Type="http://schemas.openxmlformats.org/officeDocument/2006/relationships/hyperlink" Target="https://www.youtube.com/watch?v=FZ5o-T-2im4" TargetMode="External"/><Relationship Id="rId1541" Type="http://schemas.openxmlformats.org/officeDocument/2006/relationships/hyperlink" Target="https://www.youtube.com/watch?v=L_2Xx_nzmYw" TargetMode="External"/><Relationship Id="rId40" Type="http://schemas.openxmlformats.org/officeDocument/2006/relationships/hyperlink" Target="https://www.youtube.com/watch?v=_-xnZmJwkYc" TargetMode="External"/><Relationship Id="rId136" Type="http://schemas.openxmlformats.org/officeDocument/2006/relationships/hyperlink" Target="https://www.youtube.com/watch?v=UgWTQ03HgBA" TargetMode="External"/><Relationship Id="rId343" Type="http://schemas.openxmlformats.org/officeDocument/2006/relationships/hyperlink" Target="https://www.youtube.com/watch?v=vA-P06J_i5I" TargetMode="External"/><Relationship Id="rId550" Type="http://schemas.openxmlformats.org/officeDocument/2006/relationships/hyperlink" Target="https://www.youtube.com/watch?v=bILGsMrwF40" TargetMode="External"/><Relationship Id="rId788" Type="http://schemas.openxmlformats.org/officeDocument/2006/relationships/hyperlink" Target="https://www.youtube.com/watch?v=DnkLfQ-JpSY" TargetMode="External"/><Relationship Id="rId995" Type="http://schemas.openxmlformats.org/officeDocument/2006/relationships/hyperlink" Target="https://www.youtube.com/watch?v=Pzaai8azbqA" TargetMode="External"/><Relationship Id="rId1180" Type="http://schemas.openxmlformats.org/officeDocument/2006/relationships/hyperlink" Target="https://www.youtube.com/watch?v=mHmWby-FK6w" TargetMode="External"/><Relationship Id="rId1401" Type="http://schemas.openxmlformats.org/officeDocument/2006/relationships/hyperlink" Target="https://www.youtube.com/watch?v=J5y23zeh0Ew" TargetMode="External"/><Relationship Id="rId1639" Type="http://schemas.openxmlformats.org/officeDocument/2006/relationships/hyperlink" Target="https://www.youtube.com/watch?v=OZT6QObqrAI" TargetMode="External"/><Relationship Id="rId203" Type="http://schemas.openxmlformats.org/officeDocument/2006/relationships/hyperlink" Target="https://www.youtube.com/watch?v=yvlMX-9JGq0" TargetMode="External"/><Relationship Id="rId648" Type="http://schemas.openxmlformats.org/officeDocument/2006/relationships/hyperlink" Target="https://www.youtube.com/watch?v=Etq2VsUjhho" TargetMode="External"/><Relationship Id="rId855" Type="http://schemas.openxmlformats.org/officeDocument/2006/relationships/hyperlink" Target="https://www.youtube.com/watch?v=PyxVWN0nGyg" TargetMode="External"/><Relationship Id="rId1040" Type="http://schemas.openxmlformats.org/officeDocument/2006/relationships/hyperlink" Target="https://www.youtube.com/watch?v=3U16ZszwWTA" TargetMode="External"/><Relationship Id="rId1278" Type="http://schemas.openxmlformats.org/officeDocument/2006/relationships/hyperlink" Target="https://www.youtube.com/watch?v=Kgowgm1KeZ4" TargetMode="External"/><Relationship Id="rId1485" Type="http://schemas.openxmlformats.org/officeDocument/2006/relationships/hyperlink" Target="https://www.youtube.com/watch?v=htJ_hL9ctbU" TargetMode="External"/><Relationship Id="rId287" Type="http://schemas.openxmlformats.org/officeDocument/2006/relationships/hyperlink" Target="https://www.youtube.com/watch?v=pK1ZC9eaWFM" TargetMode="External"/><Relationship Id="rId410" Type="http://schemas.openxmlformats.org/officeDocument/2006/relationships/hyperlink" Target="https://www.youtube.com/watch?v=8rrLyYywwPc" TargetMode="External"/><Relationship Id="rId494" Type="http://schemas.openxmlformats.org/officeDocument/2006/relationships/hyperlink" Target="https://www.youtube.com/watch?v=PfR4ulw-QyY" TargetMode="External"/><Relationship Id="rId508" Type="http://schemas.openxmlformats.org/officeDocument/2006/relationships/hyperlink" Target="https://www.youtube.com/watch?v=P4LQBC0arik" TargetMode="External"/><Relationship Id="rId715" Type="http://schemas.openxmlformats.org/officeDocument/2006/relationships/hyperlink" Target="https://www.youtube.com/watch?v=TJBRJt1K4OM" TargetMode="External"/><Relationship Id="rId922" Type="http://schemas.openxmlformats.org/officeDocument/2006/relationships/hyperlink" Target="https://www.youtube.com/watch?v=QXqjmIIhIrY" TargetMode="External"/><Relationship Id="rId1138" Type="http://schemas.openxmlformats.org/officeDocument/2006/relationships/hyperlink" Target="https://www.youtube.com/watch?v=LixWlh-i0A0" TargetMode="External"/><Relationship Id="rId1345" Type="http://schemas.openxmlformats.org/officeDocument/2006/relationships/hyperlink" Target="https://www.youtube.com/watch?v=fTkdd9Grm4Q" TargetMode="External"/><Relationship Id="rId1552" Type="http://schemas.openxmlformats.org/officeDocument/2006/relationships/hyperlink" Target="https://www.youtube.com/watch?v=uV_CGpMsEhY" TargetMode="External"/><Relationship Id="rId147" Type="http://schemas.openxmlformats.org/officeDocument/2006/relationships/hyperlink" Target="https://www.youtube.com/watch?v=35g7mzkf_U8" TargetMode="External"/><Relationship Id="rId354" Type="http://schemas.openxmlformats.org/officeDocument/2006/relationships/hyperlink" Target="https://www.youtube.com/watch?v=HhhAFcLAfgU" TargetMode="External"/><Relationship Id="rId799" Type="http://schemas.openxmlformats.org/officeDocument/2006/relationships/hyperlink" Target="https://www.youtube.com/watch?v=ZyWEu6qIApE" TargetMode="External"/><Relationship Id="rId1191" Type="http://schemas.openxmlformats.org/officeDocument/2006/relationships/hyperlink" Target="https://www.youtube.com/watch?v=5oxjfFsJ6TQ" TargetMode="External"/><Relationship Id="rId1205" Type="http://schemas.openxmlformats.org/officeDocument/2006/relationships/hyperlink" Target="https://www.youtube.com/watch?v=T3xlvs3mclE" TargetMode="External"/><Relationship Id="rId51" Type="http://schemas.openxmlformats.org/officeDocument/2006/relationships/hyperlink" Target="https://www.youtube.com/watch?v=2JK7uAexvUg" TargetMode="External"/><Relationship Id="rId561" Type="http://schemas.openxmlformats.org/officeDocument/2006/relationships/hyperlink" Target="https://www.youtube.com/watch?v=4Vn6lJCOAXs" TargetMode="External"/><Relationship Id="rId659" Type="http://schemas.openxmlformats.org/officeDocument/2006/relationships/hyperlink" Target="https://www.youtube.com/watch?v=IXh87AqdrTU" TargetMode="External"/><Relationship Id="rId866" Type="http://schemas.openxmlformats.org/officeDocument/2006/relationships/hyperlink" Target="https://www.youtube.com/watch?v=NcA7Nmp6qnU" TargetMode="External"/><Relationship Id="rId1289" Type="http://schemas.openxmlformats.org/officeDocument/2006/relationships/hyperlink" Target="https://www.youtube.com/watch?v=FZPvRt-elg4" TargetMode="External"/><Relationship Id="rId1412" Type="http://schemas.openxmlformats.org/officeDocument/2006/relationships/hyperlink" Target="https://www.youtube.com/watch?v=j7anHtF6xN4" TargetMode="External"/><Relationship Id="rId1496" Type="http://schemas.openxmlformats.org/officeDocument/2006/relationships/hyperlink" Target="https://www.youtube.com/watch?v=jbUHzLNkOiM" TargetMode="External"/><Relationship Id="rId214" Type="http://schemas.openxmlformats.org/officeDocument/2006/relationships/hyperlink" Target="https://www.youtube.com/watch?v=3eaEQ2CgKuc" TargetMode="External"/><Relationship Id="rId298" Type="http://schemas.openxmlformats.org/officeDocument/2006/relationships/hyperlink" Target="https://www.youtube.com/watch?v=5iqqLLefHsc" TargetMode="External"/><Relationship Id="rId421" Type="http://schemas.openxmlformats.org/officeDocument/2006/relationships/hyperlink" Target="https://www.youtube.com/watch?v=GRRvMPSDveU" TargetMode="External"/><Relationship Id="rId519" Type="http://schemas.openxmlformats.org/officeDocument/2006/relationships/hyperlink" Target="https://www.youtube.com/watch?v=liLMxqCpzuI" TargetMode="External"/><Relationship Id="rId1051" Type="http://schemas.openxmlformats.org/officeDocument/2006/relationships/hyperlink" Target="https://www.youtube.com/watch?v=C0Kr7DDAHqE" TargetMode="External"/><Relationship Id="rId1149" Type="http://schemas.openxmlformats.org/officeDocument/2006/relationships/hyperlink" Target="https://www.youtube.com/watch?v=M-V9q5ZemS0" TargetMode="External"/><Relationship Id="rId1356" Type="http://schemas.openxmlformats.org/officeDocument/2006/relationships/hyperlink" Target="https://www.youtube.com/watch?v=jVQGU2MjrJc" TargetMode="External"/><Relationship Id="rId158" Type="http://schemas.openxmlformats.org/officeDocument/2006/relationships/hyperlink" Target="https://www.youtube.com/watch?v=cB3O2OTCUTM" TargetMode="External"/><Relationship Id="rId726" Type="http://schemas.openxmlformats.org/officeDocument/2006/relationships/hyperlink" Target="https://www.youtube.com/watch?v=A8HRUwihTg0" TargetMode="External"/><Relationship Id="rId933" Type="http://schemas.openxmlformats.org/officeDocument/2006/relationships/hyperlink" Target="https://www.youtube.com/watch?v=Aht4dCB11Sw" TargetMode="External"/><Relationship Id="rId1009" Type="http://schemas.openxmlformats.org/officeDocument/2006/relationships/hyperlink" Target="https://www.youtube.com/watch?v=e-lo3Qq2Ydc" TargetMode="External"/><Relationship Id="rId1563" Type="http://schemas.openxmlformats.org/officeDocument/2006/relationships/hyperlink" Target="https://www.youtube.com/watch?v=_FRnuiBZ0BY" TargetMode="External"/><Relationship Id="rId62" Type="http://schemas.openxmlformats.org/officeDocument/2006/relationships/hyperlink" Target="https://www.youtube.com/watch?v=BxVOOGeOuq0" TargetMode="External"/><Relationship Id="rId365" Type="http://schemas.openxmlformats.org/officeDocument/2006/relationships/hyperlink" Target="https://www.youtube.com/watch?v=p0zCmMSaka0" TargetMode="External"/><Relationship Id="rId572" Type="http://schemas.openxmlformats.org/officeDocument/2006/relationships/hyperlink" Target="https://www.youtube.com/watch?v=7fRFuz2EMnU" TargetMode="External"/><Relationship Id="rId1216" Type="http://schemas.openxmlformats.org/officeDocument/2006/relationships/hyperlink" Target="https://www.youtube.com/watch?v=bBoiIij3uhM" TargetMode="External"/><Relationship Id="rId1423" Type="http://schemas.openxmlformats.org/officeDocument/2006/relationships/hyperlink" Target="https://www.youtube.com/watch?v=YozeWD8q2VY" TargetMode="External"/><Relationship Id="rId1630" Type="http://schemas.openxmlformats.org/officeDocument/2006/relationships/hyperlink" Target="https://www.youtube.com/watch?v=LMkOhmjJhk0" TargetMode="External"/><Relationship Id="rId225" Type="http://schemas.openxmlformats.org/officeDocument/2006/relationships/hyperlink" Target="https://www.youtube.com/watch?v=i2NL_GBj9yw" TargetMode="External"/><Relationship Id="rId432" Type="http://schemas.openxmlformats.org/officeDocument/2006/relationships/hyperlink" Target="https://www.youtube.com/watch?v=ADSTTEQpFSA" TargetMode="External"/><Relationship Id="rId877" Type="http://schemas.openxmlformats.org/officeDocument/2006/relationships/hyperlink" Target="https://www.youtube.com/watch?v=LQC-A6Aukus" TargetMode="External"/><Relationship Id="rId1062" Type="http://schemas.openxmlformats.org/officeDocument/2006/relationships/hyperlink" Target="https://www.youtube.com/watch?v=_e5eGuKaA74" TargetMode="External"/><Relationship Id="rId737" Type="http://schemas.openxmlformats.org/officeDocument/2006/relationships/hyperlink" Target="https://www.youtube.com/watch?v=LH5E6oo5wg0" TargetMode="External"/><Relationship Id="rId944" Type="http://schemas.openxmlformats.org/officeDocument/2006/relationships/hyperlink" Target="https://www.youtube.com/watch?v=dHhxhzzwg0Q" TargetMode="External"/><Relationship Id="rId1367" Type="http://schemas.openxmlformats.org/officeDocument/2006/relationships/hyperlink" Target="https://www.youtube.com/watch?v=f2bvuGMx8nI" TargetMode="External"/><Relationship Id="rId1574" Type="http://schemas.openxmlformats.org/officeDocument/2006/relationships/hyperlink" Target="https://www.youtube.com/watch?v=sGjinhkxL7Y" TargetMode="External"/><Relationship Id="rId73" Type="http://schemas.openxmlformats.org/officeDocument/2006/relationships/hyperlink" Target="https://www.youtube.com/watch?v=TIuhO3ng3hU" TargetMode="External"/><Relationship Id="rId169" Type="http://schemas.openxmlformats.org/officeDocument/2006/relationships/hyperlink" Target="https://www.youtube.com/watch?v=SS7NExricYw" TargetMode="External"/><Relationship Id="rId376" Type="http://schemas.openxmlformats.org/officeDocument/2006/relationships/hyperlink" Target="https://www.youtube.com/watch?v=sDBa3UbDVCo" TargetMode="External"/><Relationship Id="rId583" Type="http://schemas.openxmlformats.org/officeDocument/2006/relationships/hyperlink" Target="https://www.youtube.com/watch?v=1_faWFj4A2I" TargetMode="External"/><Relationship Id="rId790" Type="http://schemas.openxmlformats.org/officeDocument/2006/relationships/hyperlink" Target="https://www.youtube.com/watch?v=aRErC6Wudwo" TargetMode="External"/><Relationship Id="rId804" Type="http://schemas.openxmlformats.org/officeDocument/2006/relationships/hyperlink" Target="https://www.youtube.com/watch?v=oBYXZMBEkMs" TargetMode="External"/><Relationship Id="rId1227" Type="http://schemas.openxmlformats.org/officeDocument/2006/relationships/hyperlink" Target="https://www.youtube.com/watch?v=BHrqYfQxL98" TargetMode="External"/><Relationship Id="rId1434" Type="http://schemas.openxmlformats.org/officeDocument/2006/relationships/hyperlink" Target="https://www.youtube.com/watch?v=6yQ0zN-QMGE" TargetMode="External"/><Relationship Id="rId1641" Type="http://schemas.openxmlformats.org/officeDocument/2006/relationships/hyperlink" Target="https://www.youtube.com/watch?v=cpkth_tjqAg" TargetMode="External"/><Relationship Id="rId4" Type="http://schemas.openxmlformats.org/officeDocument/2006/relationships/hyperlink" Target="https://www.youtube.com/watch?v=93_vxt3GDHA" TargetMode="External"/><Relationship Id="rId236" Type="http://schemas.openxmlformats.org/officeDocument/2006/relationships/hyperlink" Target="https://www.youtube.com/watch?v=pHAW1ppiWq0" TargetMode="External"/><Relationship Id="rId443" Type="http://schemas.openxmlformats.org/officeDocument/2006/relationships/hyperlink" Target="https://www.youtube.com/watch?v=9AoKgDyN1uY" TargetMode="External"/><Relationship Id="rId650" Type="http://schemas.openxmlformats.org/officeDocument/2006/relationships/hyperlink" Target="https://www.youtube.com/watch?v=GPINIZmQDwI" TargetMode="External"/><Relationship Id="rId888" Type="http://schemas.openxmlformats.org/officeDocument/2006/relationships/hyperlink" Target="https://www.youtube.com/watch?v=eGM1D1BtsPo" TargetMode="External"/><Relationship Id="rId1073" Type="http://schemas.openxmlformats.org/officeDocument/2006/relationships/hyperlink" Target="https://www.youtube.com/watch?v=q5m6tMjcF8k" TargetMode="External"/><Relationship Id="rId1280" Type="http://schemas.openxmlformats.org/officeDocument/2006/relationships/hyperlink" Target="https://www.youtube.com/watch?v=9Mo1cUvwR3s" TargetMode="External"/><Relationship Id="rId1501" Type="http://schemas.openxmlformats.org/officeDocument/2006/relationships/hyperlink" Target="https://www.youtube.com/watch?v=70Rm7Fm_EtI" TargetMode="External"/><Relationship Id="rId303" Type="http://schemas.openxmlformats.org/officeDocument/2006/relationships/hyperlink" Target="https://www.youtube.com/watch?v=NJoGsA0HY9Q" TargetMode="External"/><Relationship Id="rId748" Type="http://schemas.openxmlformats.org/officeDocument/2006/relationships/hyperlink" Target="https://www.youtube.com/watch?v=ttwzSjHgAm0" TargetMode="External"/><Relationship Id="rId955" Type="http://schemas.openxmlformats.org/officeDocument/2006/relationships/hyperlink" Target="https://www.youtube.com/watch?v=1-sRDYOLkbg" TargetMode="External"/><Relationship Id="rId1140" Type="http://schemas.openxmlformats.org/officeDocument/2006/relationships/hyperlink" Target="https://www.youtube.com/watch?v=_L50ikT5LEw" TargetMode="External"/><Relationship Id="rId1378" Type="http://schemas.openxmlformats.org/officeDocument/2006/relationships/hyperlink" Target="https://www.youtube.com/watch?v=xTIKoD9E3ug" TargetMode="External"/><Relationship Id="rId1585" Type="http://schemas.openxmlformats.org/officeDocument/2006/relationships/hyperlink" Target="https://www.youtube.com/watch?v=6sLxUkDbEhU" TargetMode="External"/><Relationship Id="rId84" Type="http://schemas.openxmlformats.org/officeDocument/2006/relationships/hyperlink" Target="https://www.youtube.com/watch?v=9JXgb23tkvQ" TargetMode="External"/><Relationship Id="rId387" Type="http://schemas.openxmlformats.org/officeDocument/2006/relationships/hyperlink" Target="https://www.youtube.com/watch?v=2iDNJRz-8lY" TargetMode="External"/><Relationship Id="rId510" Type="http://schemas.openxmlformats.org/officeDocument/2006/relationships/hyperlink" Target="https://www.youtube.com/watch?v=x2ZyB1Yxx3Y" TargetMode="External"/><Relationship Id="rId594" Type="http://schemas.openxmlformats.org/officeDocument/2006/relationships/hyperlink" Target="https://www.youtube.com/watch?v=DWtnKRL30jo" TargetMode="External"/><Relationship Id="rId608" Type="http://schemas.openxmlformats.org/officeDocument/2006/relationships/hyperlink" Target="https://www.youtube.com/watch?v=w36C4pWXNls" TargetMode="External"/><Relationship Id="rId815" Type="http://schemas.openxmlformats.org/officeDocument/2006/relationships/hyperlink" Target="https://www.youtube.com/watch?v=UFjNPvgAosw" TargetMode="External"/><Relationship Id="rId1238" Type="http://schemas.openxmlformats.org/officeDocument/2006/relationships/hyperlink" Target="https://www.youtube.com/watch?v=tkPBn22UGdk" TargetMode="External"/><Relationship Id="rId1445" Type="http://schemas.openxmlformats.org/officeDocument/2006/relationships/hyperlink" Target="https://www.youtube.com/watch?v=zEAd2z1knwc" TargetMode="External"/><Relationship Id="rId1652" Type="http://schemas.openxmlformats.org/officeDocument/2006/relationships/hyperlink" Target="https://www.youtube.com/watch?v=AHS1c_vqjxI" TargetMode="External"/><Relationship Id="rId247" Type="http://schemas.openxmlformats.org/officeDocument/2006/relationships/hyperlink" Target="https://www.youtube.com/watch?v=UVC_nFv3n5U" TargetMode="External"/><Relationship Id="rId899" Type="http://schemas.openxmlformats.org/officeDocument/2006/relationships/hyperlink" Target="https://www.youtube.com/watch?v=YVLxIhCHhpg" TargetMode="External"/><Relationship Id="rId1000" Type="http://schemas.openxmlformats.org/officeDocument/2006/relationships/hyperlink" Target="https://www.youtube.com/watch?v=yz2Q7jFMOPw" TargetMode="External"/><Relationship Id="rId1084" Type="http://schemas.openxmlformats.org/officeDocument/2006/relationships/hyperlink" Target="https://www.youtube.com/watch?v=kNVywF6q_Gs" TargetMode="External"/><Relationship Id="rId1305" Type="http://schemas.openxmlformats.org/officeDocument/2006/relationships/hyperlink" Target="https://www.youtube.com/watch?v=5UKQ6aLHOVU" TargetMode="External"/><Relationship Id="rId107" Type="http://schemas.openxmlformats.org/officeDocument/2006/relationships/hyperlink" Target="https://www.youtube.com/watch?v=5GnUWkrEXVs" TargetMode="External"/><Relationship Id="rId454" Type="http://schemas.openxmlformats.org/officeDocument/2006/relationships/hyperlink" Target="https://www.youtube.com/watch?v=YAn2eHyJlMA" TargetMode="External"/><Relationship Id="rId661" Type="http://schemas.openxmlformats.org/officeDocument/2006/relationships/hyperlink" Target="https://www.youtube.com/watch?v=Mny6I34JW6Q" TargetMode="External"/><Relationship Id="rId759" Type="http://schemas.openxmlformats.org/officeDocument/2006/relationships/hyperlink" Target="https://www.youtube.com/watch?v=C6j2qDzdGNQ" TargetMode="External"/><Relationship Id="rId966" Type="http://schemas.openxmlformats.org/officeDocument/2006/relationships/hyperlink" Target="https://www.youtube.com/watch?v=W-ObFM63g28" TargetMode="External"/><Relationship Id="rId1291" Type="http://schemas.openxmlformats.org/officeDocument/2006/relationships/hyperlink" Target="https://www.youtube.com/watch?v=EwbGwhJaTLY" TargetMode="External"/><Relationship Id="rId1389" Type="http://schemas.openxmlformats.org/officeDocument/2006/relationships/hyperlink" Target="https://www.youtube.com/watch?v=yUn2rGkhUwk" TargetMode="External"/><Relationship Id="rId1512" Type="http://schemas.openxmlformats.org/officeDocument/2006/relationships/hyperlink" Target="https://www.youtube.com/watch?v=Wf4PcE3Szyc" TargetMode="External"/><Relationship Id="rId1596" Type="http://schemas.openxmlformats.org/officeDocument/2006/relationships/hyperlink" Target="https://www.youtube.com/watch?v=SGsEW1mbwGA" TargetMode="External"/><Relationship Id="rId11" Type="http://schemas.openxmlformats.org/officeDocument/2006/relationships/hyperlink" Target="https://www.youtube.com/watch?v=XtbsoWA9DZY" TargetMode="External"/><Relationship Id="rId314" Type="http://schemas.openxmlformats.org/officeDocument/2006/relationships/hyperlink" Target="https://www.youtube.com/watch?v=sdMNgGD9G_M" TargetMode="External"/><Relationship Id="rId398" Type="http://schemas.openxmlformats.org/officeDocument/2006/relationships/hyperlink" Target="https://www.youtube.com/watch?v=egwMEEicDHc" TargetMode="External"/><Relationship Id="rId521" Type="http://schemas.openxmlformats.org/officeDocument/2006/relationships/hyperlink" Target="https://www.youtube.com/watch?v=dqjUBU2XFCI" TargetMode="External"/><Relationship Id="rId619" Type="http://schemas.openxmlformats.org/officeDocument/2006/relationships/hyperlink" Target="https://www.youtube.com/watch?v=xcOUMYVCMpY" TargetMode="External"/><Relationship Id="rId1151" Type="http://schemas.openxmlformats.org/officeDocument/2006/relationships/hyperlink" Target="https://www.youtube.com/watch?v=RqHrjiWshgA" TargetMode="External"/><Relationship Id="rId1249" Type="http://schemas.openxmlformats.org/officeDocument/2006/relationships/hyperlink" Target="https://www.youtube.com/watch?v=lYsl9hFLsUE" TargetMode="External"/><Relationship Id="rId95" Type="http://schemas.openxmlformats.org/officeDocument/2006/relationships/hyperlink" Target="https://www.youtube.com/watch?v=yjx1z2rzL34" TargetMode="External"/><Relationship Id="rId160" Type="http://schemas.openxmlformats.org/officeDocument/2006/relationships/hyperlink" Target="https://www.youtube.com/watch?v=JIyzd_2KPZc&amp;t=180s" TargetMode="External"/><Relationship Id="rId826" Type="http://schemas.openxmlformats.org/officeDocument/2006/relationships/hyperlink" Target="https://www.youtube.com/watch?v=cBM-Opwnwo8" TargetMode="External"/><Relationship Id="rId1011" Type="http://schemas.openxmlformats.org/officeDocument/2006/relationships/hyperlink" Target="https://www.youtube.com/watch?v=_cvQHqfCkjA" TargetMode="External"/><Relationship Id="rId1109" Type="http://schemas.openxmlformats.org/officeDocument/2006/relationships/hyperlink" Target="https://www.youtube.com/watch?v=bX-1RRewnD0" TargetMode="External"/><Relationship Id="rId1456" Type="http://schemas.openxmlformats.org/officeDocument/2006/relationships/hyperlink" Target="https://www.youtube.com/watch?v=C5KkVXydeHg" TargetMode="External"/><Relationship Id="rId1663" Type="http://schemas.openxmlformats.org/officeDocument/2006/relationships/hyperlink" Target="https://www.youtube.com/watch?v=TMHhylNs-3Q" TargetMode="External"/><Relationship Id="rId258" Type="http://schemas.openxmlformats.org/officeDocument/2006/relationships/hyperlink" Target="https://www.youtube.com/watch?v=nNcFquUuKww" TargetMode="External"/><Relationship Id="rId465" Type="http://schemas.openxmlformats.org/officeDocument/2006/relationships/hyperlink" Target="https://www.youtube.com/watch?v=X1MovQo7ck0" TargetMode="External"/><Relationship Id="rId672" Type="http://schemas.openxmlformats.org/officeDocument/2006/relationships/hyperlink" Target="https://www.youtube.com/watch?v=UCEGcm7G5dI" TargetMode="External"/><Relationship Id="rId1095" Type="http://schemas.openxmlformats.org/officeDocument/2006/relationships/hyperlink" Target="https://www.youtube.com/watch?v=ikyRG5Jg11M" TargetMode="External"/><Relationship Id="rId1316" Type="http://schemas.openxmlformats.org/officeDocument/2006/relationships/hyperlink" Target="https://www.youtube.com/watch?v=bL_QRa7uoXY" TargetMode="External"/><Relationship Id="rId1523" Type="http://schemas.openxmlformats.org/officeDocument/2006/relationships/hyperlink" Target="https://www.youtube.com/watch?v=jDOd9pdebB0" TargetMode="External"/><Relationship Id="rId22" Type="http://schemas.openxmlformats.org/officeDocument/2006/relationships/hyperlink" Target="https://www.youtube.com/watch?v=kGAAAD87QHU" TargetMode="External"/><Relationship Id="rId118" Type="http://schemas.openxmlformats.org/officeDocument/2006/relationships/hyperlink" Target="https://www.youtube.com/watch?v=if9G7Tt-sZE" TargetMode="External"/><Relationship Id="rId325" Type="http://schemas.openxmlformats.org/officeDocument/2006/relationships/hyperlink" Target="https://www.youtube.com/watch?v=v1saF60SGW0" TargetMode="External"/><Relationship Id="rId532" Type="http://schemas.openxmlformats.org/officeDocument/2006/relationships/hyperlink" Target="https://www.youtube.com/watch?v=CKiQvH2Sumk" TargetMode="External"/><Relationship Id="rId977" Type="http://schemas.openxmlformats.org/officeDocument/2006/relationships/hyperlink" Target="https://www.youtube.com/watch?v=1xvYFDTPXNE" TargetMode="External"/><Relationship Id="rId1162" Type="http://schemas.openxmlformats.org/officeDocument/2006/relationships/hyperlink" Target="https://www.youtube.com/watch?v=SpZr7TNVDl0" TargetMode="External"/><Relationship Id="rId171" Type="http://schemas.openxmlformats.org/officeDocument/2006/relationships/hyperlink" Target="https://www.youtube.com/watch?v=6DTJ5h3vx6o" TargetMode="External"/><Relationship Id="rId837" Type="http://schemas.openxmlformats.org/officeDocument/2006/relationships/hyperlink" Target="https://www.youtube.com/watch?v=mFpeT662yJc" TargetMode="External"/><Relationship Id="rId1022" Type="http://schemas.openxmlformats.org/officeDocument/2006/relationships/hyperlink" Target="https://www.youtube.com/watch?v=Pr65fOkxRBc" TargetMode="External"/><Relationship Id="rId1467" Type="http://schemas.openxmlformats.org/officeDocument/2006/relationships/hyperlink" Target="https://www.youtube.com/watch?v=s4UgVF1-WZk" TargetMode="External"/><Relationship Id="rId1674" Type="http://schemas.openxmlformats.org/officeDocument/2006/relationships/hyperlink" Target="https://www.youtube.com/watch?v=1B3HLega3xk" TargetMode="External"/><Relationship Id="rId269" Type="http://schemas.openxmlformats.org/officeDocument/2006/relationships/hyperlink" Target="https://www.youtube.com/watch?v=h-tBErY7ZGE" TargetMode="External"/><Relationship Id="rId476" Type="http://schemas.openxmlformats.org/officeDocument/2006/relationships/hyperlink" Target="https://www.youtube.com/watch?v=jzSX_uBstSA" TargetMode="External"/><Relationship Id="rId683" Type="http://schemas.openxmlformats.org/officeDocument/2006/relationships/hyperlink" Target="https://www.youtube.com/watch?v=ueIbAYJWNr8" TargetMode="External"/><Relationship Id="rId890" Type="http://schemas.openxmlformats.org/officeDocument/2006/relationships/hyperlink" Target="https://www.youtube.com/watch?v=V23T-YBTARY" TargetMode="External"/><Relationship Id="rId904" Type="http://schemas.openxmlformats.org/officeDocument/2006/relationships/hyperlink" Target="https://www.youtube.com/watch?v=TNuBBNB-gXw" TargetMode="External"/><Relationship Id="rId1327" Type="http://schemas.openxmlformats.org/officeDocument/2006/relationships/hyperlink" Target="https://www.youtube.com/watch?v=no_4kFroldQ" TargetMode="External"/><Relationship Id="rId1534" Type="http://schemas.openxmlformats.org/officeDocument/2006/relationships/hyperlink" Target="https://www.youtube.com/watch?v=9Kea0ac0XuE" TargetMode="External"/><Relationship Id="rId33" Type="http://schemas.openxmlformats.org/officeDocument/2006/relationships/hyperlink" Target="https://www.youtube.com/watch?v=9pUaOAphN5s" TargetMode="External"/><Relationship Id="rId129" Type="http://schemas.openxmlformats.org/officeDocument/2006/relationships/hyperlink" Target="https://www.youtube.com/watch?v=_YeKLnNv10o" TargetMode="External"/><Relationship Id="rId336" Type="http://schemas.openxmlformats.org/officeDocument/2006/relationships/hyperlink" Target="https://www.youtube.com/watch?v=P-T2fGRSQ1U" TargetMode="External"/><Relationship Id="rId543" Type="http://schemas.openxmlformats.org/officeDocument/2006/relationships/hyperlink" Target="https://www.youtube.com/watch?v=4eC_ArZrwkc" TargetMode="External"/><Relationship Id="rId988" Type="http://schemas.openxmlformats.org/officeDocument/2006/relationships/hyperlink" Target="https://www.youtube.com/watch?v=N2sdwDQMsdw" TargetMode="External"/><Relationship Id="rId1173" Type="http://schemas.openxmlformats.org/officeDocument/2006/relationships/hyperlink" Target="https://www.youtube.com/watch?v=V80W02u4UwM" TargetMode="External"/><Relationship Id="rId1380" Type="http://schemas.openxmlformats.org/officeDocument/2006/relationships/hyperlink" Target="https://www.youtube.com/watch?v=asPuoGO-8Aw" TargetMode="External"/><Relationship Id="rId1601" Type="http://schemas.openxmlformats.org/officeDocument/2006/relationships/hyperlink" Target="https://www.youtube.com/watch?v=WJWXf2A0Nb4" TargetMode="External"/><Relationship Id="rId182" Type="http://schemas.openxmlformats.org/officeDocument/2006/relationships/hyperlink" Target="https://www.youtube.com/watch?v=3GXnl-PiO5U" TargetMode="External"/><Relationship Id="rId403" Type="http://schemas.openxmlformats.org/officeDocument/2006/relationships/hyperlink" Target="https://www.youtube.com/watch?v=hIphowqbGbs" TargetMode="External"/><Relationship Id="rId750" Type="http://schemas.openxmlformats.org/officeDocument/2006/relationships/hyperlink" Target="https://www.youtube.com/watch?v=Cm_V3cyOScQ" TargetMode="External"/><Relationship Id="rId848" Type="http://schemas.openxmlformats.org/officeDocument/2006/relationships/hyperlink" Target="https://www.youtube.com/watch?v=czu4M978vUk" TargetMode="External"/><Relationship Id="rId1033" Type="http://schemas.openxmlformats.org/officeDocument/2006/relationships/hyperlink" Target="https://www.youtube.com/watch?v=IeIv0Kk7E9g" TargetMode="External"/><Relationship Id="rId1478" Type="http://schemas.openxmlformats.org/officeDocument/2006/relationships/hyperlink" Target="https://www.youtube.com/watch?v=xswUGZOVdc4" TargetMode="External"/><Relationship Id="rId1685" Type="http://schemas.openxmlformats.org/officeDocument/2006/relationships/printerSettings" Target="../printerSettings/printerSettings1.bin"/><Relationship Id="rId487" Type="http://schemas.openxmlformats.org/officeDocument/2006/relationships/hyperlink" Target="https://www.youtube.com/watch?v=zs3bps_dX9Y" TargetMode="External"/><Relationship Id="rId610" Type="http://schemas.openxmlformats.org/officeDocument/2006/relationships/hyperlink" Target="https://www.youtube.com/watch?v=iqFu1awvhws" TargetMode="External"/><Relationship Id="rId694" Type="http://schemas.openxmlformats.org/officeDocument/2006/relationships/hyperlink" Target="https://www.youtube.com/watch?v=QEkHcPt-Vpw" TargetMode="External"/><Relationship Id="rId708" Type="http://schemas.openxmlformats.org/officeDocument/2006/relationships/hyperlink" Target="https://www.youtube.com/watch?v=EE5jNut1czc" TargetMode="External"/><Relationship Id="rId915" Type="http://schemas.openxmlformats.org/officeDocument/2006/relationships/hyperlink" Target="https://www.youtube.com/watch?v=XtgcC-ub5S0" TargetMode="External"/><Relationship Id="rId1240" Type="http://schemas.openxmlformats.org/officeDocument/2006/relationships/hyperlink" Target="https://www.youtube.com/watch?v=BwXQpkzx_WQ" TargetMode="External"/><Relationship Id="rId1338" Type="http://schemas.openxmlformats.org/officeDocument/2006/relationships/hyperlink" Target="https://www.youtube.com/watch?v=7EM3jeSvdBI" TargetMode="External"/><Relationship Id="rId1545" Type="http://schemas.openxmlformats.org/officeDocument/2006/relationships/hyperlink" Target="https://www.youtube.com/watch?v=Ad1QV0v38vI" TargetMode="External"/><Relationship Id="rId347" Type="http://schemas.openxmlformats.org/officeDocument/2006/relationships/hyperlink" Target="https://www.youtube.com/watch?v=gFDJrF8wqgQ" TargetMode="External"/><Relationship Id="rId999" Type="http://schemas.openxmlformats.org/officeDocument/2006/relationships/hyperlink" Target="https://www.youtube.com/watch?v=yz2Q7jFMOPw" TargetMode="External"/><Relationship Id="rId1100" Type="http://schemas.openxmlformats.org/officeDocument/2006/relationships/hyperlink" Target="https://www.youtube.com/watch?v=TTDWIPAg9AE" TargetMode="External"/><Relationship Id="rId1184" Type="http://schemas.openxmlformats.org/officeDocument/2006/relationships/hyperlink" Target="https://www.youtube.com/watch?v=fWFon7aNU_Q" TargetMode="External"/><Relationship Id="rId1405" Type="http://schemas.openxmlformats.org/officeDocument/2006/relationships/hyperlink" Target="https://www.youtube.com/watch?v=bHwZ6ufJZXw" TargetMode="External"/><Relationship Id="rId44" Type="http://schemas.openxmlformats.org/officeDocument/2006/relationships/hyperlink" Target="https://www.youtube.com/watch?v=_dxk_DhK8bo" TargetMode="External"/><Relationship Id="rId554" Type="http://schemas.openxmlformats.org/officeDocument/2006/relationships/hyperlink" Target="https://www.youtube.com/watch?v=4lJ37C_zj5U" TargetMode="External"/><Relationship Id="rId761" Type="http://schemas.openxmlformats.org/officeDocument/2006/relationships/hyperlink" Target="https://www.youtube.com/watch?v=32jXb9B1jls" TargetMode="External"/><Relationship Id="rId859" Type="http://schemas.openxmlformats.org/officeDocument/2006/relationships/hyperlink" Target="https://www.youtube.com/watch?v=h5G0grgSW0g" TargetMode="External"/><Relationship Id="rId1391" Type="http://schemas.openxmlformats.org/officeDocument/2006/relationships/hyperlink" Target="https://www.youtube.com/watch?v=snr4J1YCOwU" TargetMode="External"/><Relationship Id="rId1489" Type="http://schemas.openxmlformats.org/officeDocument/2006/relationships/hyperlink" Target="https://www.youtube.com/watch?v=GBsXZ7iHSd8" TargetMode="External"/><Relationship Id="rId1612" Type="http://schemas.openxmlformats.org/officeDocument/2006/relationships/hyperlink" Target="https://www.youtube.com/watch?v=6C1p4HUHlfE" TargetMode="External"/><Relationship Id="rId193" Type="http://schemas.openxmlformats.org/officeDocument/2006/relationships/hyperlink" Target="https://www.youtube.com/watch?v=Fi9VV9FHOkY" TargetMode="External"/><Relationship Id="rId207" Type="http://schemas.openxmlformats.org/officeDocument/2006/relationships/hyperlink" Target="https://www.youtube.com/watch?v=GNzIB0QXpNE" TargetMode="External"/><Relationship Id="rId414" Type="http://schemas.openxmlformats.org/officeDocument/2006/relationships/hyperlink" Target="https://www.youtube.com/watch?v=RbwQyVch4Hw" TargetMode="External"/><Relationship Id="rId498" Type="http://schemas.openxmlformats.org/officeDocument/2006/relationships/hyperlink" Target="https://www.youtube.com/watch?v=JWnyTJ96upw" TargetMode="External"/><Relationship Id="rId621" Type="http://schemas.openxmlformats.org/officeDocument/2006/relationships/hyperlink" Target="https://www.youtube.com/watch?v=SmFivBAWAgs" TargetMode="External"/><Relationship Id="rId1044" Type="http://schemas.openxmlformats.org/officeDocument/2006/relationships/hyperlink" Target="https://www.youtube.com/watch?v=Hoe3g_Sxwe0" TargetMode="External"/><Relationship Id="rId1251" Type="http://schemas.openxmlformats.org/officeDocument/2006/relationships/hyperlink" Target="https://www.youtube.com/watch?v=dUilx0K-iBk" TargetMode="External"/><Relationship Id="rId1349" Type="http://schemas.openxmlformats.org/officeDocument/2006/relationships/hyperlink" Target="https://www.youtube.com/watch?v=LAaBLhGJ0jg" TargetMode="External"/><Relationship Id="rId260" Type="http://schemas.openxmlformats.org/officeDocument/2006/relationships/hyperlink" Target="https://www.youtube.com/watch?v=G8BdYALTyww" TargetMode="External"/><Relationship Id="rId719" Type="http://schemas.openxmlformats.org/officeDocument/2006/relationships/hyperlink" Target="https://www.youtube.com/watch?v=WAQSeWaStm8" TargetMode="External"/><Relationship Id="rId926" Type="http://schemas.openxmlformats.org/officeDocument/2006/relationships/hyperlink" Target="https://www.youtube.com/watch?v=5z855Z2iFwI" TargetMode="External"/><Relationship Id="rId1111" Type="http://schemas.openxmlformats.org/officeDocument/2006/relationships/hyperlink" Target="https://www.youtube.com/watch?v=apU5luAyGj8" TargetMode="External"/><Relationship Id="rId1556" Type="http://schemas.openxmlformats.org/officeDocument/2006/relationships/hyperlink" Target="https://www.youtube.com/watch?v=0KQjmGSK7lA" TargetMode="External"/><Relationship Id="rId55" Type="http://schemas.openxmlformats.org/officeDocument/2006/relationships/hyperlink" Target="https://www.youtube.com/watch?v=WEmcHkB7VUk" TargetMode="External"/><Relationship Id="rId120" Type="http://schemas.openxmlformats.org/officeDocument/2006/relationships/hyperlink" Target="https://www.youtube.com/watch?v=Ds5l8U_ZjlI" TargetMode="External"/><Relationship Id="rId358" Type="http://schemas.openxmlformats.org/officeDocument/2006/relationships/hyperlink" Target="https://www.youtube.com/watch?v=b0RgkTe3qGM" TargetMode="External"/><Relationship Id="rId565" Type="http://schemas.openxmlformats.org/officeDocument/2006/relationships/hyperlink" Target="https://www.youtube.com/watch?v=5N5KQmrED2E" TargetMode="External"/><Relationship Id="rId772" Type="http://schemas.openxmlformats.org/officeDocument/2006/relationships/hyperlink" Target="https://www.youtube.com/watch?v=5Uxg9-mIGX8" TargetMode="External"/><Relationship Id="rId1195" Type="http://schemas.openxmlformats.org/officeDocument/2006/relationships/hyperlink" Target="https://www.youtube.com/watch?v=agau0ogE48U" TargetMode="External"/><Relationship Id="rId1209" Type="http://schemas.openxmlformats.org/officeDocument/2006/relationships/hyperlink" Target="https://www.youtube.com/watch?v=Scmx_9q9YBY" TargetMode="External"/><Relationship Id="rId1416" Type="http://schemas.openxmlformats.org/officeDocument/2006/relationships/hyperlink" Target="https://www.youtube.com/watch?v=QAsJvKsd2Xk" TargetMode="External"/><Relationship Id="rId1623" Type="http://schemas.openxmlformats.org/officeDocument/2006/relationships/hyperlink" Target="https://www.youtube.com/watch?v=e2EPuGabgpc" TargetMode="External"/><Relationship Id="rId218" Type="http://schemas.openxmlformats.org/officeDocument/2006/relationships/hyperlink" Target="https://www.youtube.com/watch?v=TD37CH3Dc-w" TargetMode="External"/><Relationship Id="rId425" Type="http://schemas.openxmlformats.org/officeDocument/2006/relationships/hyperlink" Target="https://www.youtube.com/watch?v=ANgjp7qy9HA" TargetMode="External"/><Relationship Id="rId632" Type="http://schemas.openxmlformats.org/officeDocument/2006/relationships/hyperlink" Target="https://www.youtube.com/watch?v=Hjz_h2xHGZM" TargetMode="External"/><Relationship Id="rId1055" Type="http://schemas.openxmlformats.org/officeDocument/2006/relationships/hyperlink" Target="https://www.youtube.com/watch?v=KX_pnMG-4RE" TargetMode="External"/><Relationship Id="rId1262" Type="http://schemas.openxmlformats.org/officeDocument/2006/relationships/hyperlink" Target="https://www.youtube.com/watch?v=fdHjqVEQvLw" TargetMode="External"/><Relationship Id="rId271" Type="http://schemas.openxmlformats.org/officeDocument/2006/relationships/hyperlink" Target="https://www.youtube.com/watch?v=u16jxs_NM2c" TargetMode="External"/><Relationship Id="rId937" Type="http://schemas.openxmlformats.org/officeDocument/2006/relationships/hyperlink" Target="https://www.youtube.com/watch?v=7DDuhg9AgdM" TargetMode="External"/><Relationship Id="rId1122" Type="http://schemas.openxmlformats.org/officeDocument/2006/relationships/hyperlink" Target="https://www.youtube.com/watch?v=OeJ0e7_ctEQ" TargetMode="External"/><Relationship Id="rId1567" Type="http://schemas.openxmlformats.org/officeDocument/2006/relationships/hyperlink" Target="https://www.youtube.com/watch?v=ezGT1s7icnE" TargetMode="External"/><Relationship Id="rId66" Type="http://schemas.openxmlformats.org/officeDocument/2006/relationships/hyperlink" Target="https://www.youtube.com/watch?v=G_8RwctMshw" TargetMode="External"/><Relationship Id="rId131" Type="http://schemas.openxmlformats.org/officeDocument/2006/relationships/hyperlink" Target="https://www.youtube.com/watch?v=a9ClS6n6cuM" TargetMode="External"/><Relationship Id="rId369" Type="http://schemas.openxmlformats.org/officeDocument/2006/relationships/hyperlink" Target="https://www.youtube.com/watch?v=kA2bcd2YBBU" TargetMode="External"/><Relationship Id="rId576" Type="http://schemas.openxmlformats.org/officeDocument/2006/relationships/hyperlink" Target="https://www.youtube.com/watch?v=l3IKqLLNeoU" TargetMode="External"/><Relationship Id="rId783" Type="http://schemas.openxmlformats.org/officeDocument/2006/relationships/hyperlink" Target="https://www.youtube.com/watch?v=s8raUHLaapw" TargetMode="External"/><Relationship Id="rId990" Type="http://schemas.openxmlformats.org/officeDocument/2006/relationships/hyperlink" Target="https://www.youtube.com/watch?v=iCh64suO--E" TargetMode="External"/><Relationship Id="rId1427" Type="http://schemas.openxmlformats.org/officeDocument/2006/relationships/hyperlink" Target="https://www.youtube.com/watch?v=bGObTk05_dQ" TargetMode="External"/><Relationship Id="rId1634" Type="http://schemas.openxmlformats.org/officeDocument/2006/relationships/hyperlink" Target="https://www.youtube.com/watch?v=yL_fgyXXnSM" TargetMode="External"/><Relationship Id="rId229" Type="http://schemas.openxmlformats.org/officeDocument/2006/relationships/hyperlink" Target="https://www.youtube.com/watch?v=7jpWtFJ-uvk" TargetMode="External"/><Relationship Id="rId436" Type="http://schemas.openxmlformats.org/officeDocument/2006/relationships/hyperlink" Target="https://www.youtube.com/watch?v=HryYsiKwK1c" TargetMode="External"/><Relationship Id="rId643" Type="http://schemas.openxmlformats.org/officeDocument/2006/relationships/hyperlink" Target="https://www.youtube.com/watch?v=9DjZFDg2uXI" TargetMode="External"/><Relationship Id="rId1066" Type="http://schemas.openxmlformats.org/officeDocument/2006/relationships/hyperlink" Target="https://www.youtube.com/watch?v=uhWr1jCXgKw" TargetMode="External"/><Relationship Id="rId1273" Type="http://schemas.openxmlformats.org/officeDocument/2006/relationships/hyperlink" Target="https://www.youtube.com/watch?v=XoI_saOMEk0" TargetMode="External"/><Relationship Id="rId1480" Type="http://schemas.openxmlformats.org/officeDocument/2006/relationships/hyperlink" Target="https://www.youtube.com/watch?v=RHyYZy3kj0s" TargetMode="External"/><Relationship Id="rId850" Type="http://schemas.openxmlformats.org/officeDocument/2006/relationships/hyperlink" Target="https://www.youtube.com/watch?v=dScyXZ1A0wk" TargetMode="External"/><Relationship Id="rId948" Type="http://schemas.openxmlformats.org/officeDocument/2006/relationships/hyperlink" Target="https://www.youtube.com/watch?v=3se4kBO2sPk" TargetMode="External"/><Relationship Id="rId1133" Type="http://schemas.openxmlformats.org/officeDocument/2006/relationships/hyperlink" Target="https://www.youtube.com/watch?v=YF5IVJEOtwI" TargetMode="External"/><Relationship Id="rId1578" Type="http://schemas.openxmlformats.org/officeDocument/2006/relationships/hyperlink" Target="https://www.youtube.com/watch?v=hJgAelRzsQY" TargetMode="External"/><Relationship Id="rId77" Type="http://schemas.openxmlformats.org/officeDocument/2006/relationships/hyperlink" Target="https://www.youtube.com/watch?v=fvbLWfgnngg" TargetMode="External"/><Relationship Id="rId282" Type="http://schemas.openxmlformats.org/officeDocument/2006/relationships/hyperlink" Target="https://www.youtube.com/watch?v=twL4OsI-tM8" TargetMode="External"/><Relationship Id="rId503" Type="http://schemas.openxmlformats.org/officeDocument/2006/relationships/hyperlink" Target="https://www.youtube.com/watch?v=VAn8t80lclM" TargetMode="External"/><Relationship Id="rId587" Type="http://schemas.openxmlformats.org/officeDocument/2006/relationships/hyperlink" Target="https://www.youtube.com/watch?v=L29RbGb3MvY" TargetMode="External"/><Relationship Id="rId710" Type="http://schemas.openxmlformats.org/officeDocument/2006/relationships/hyperlink" Target="https://www.youtube.com/watch?v=NxqRLjWscik" TargetMode="External"/><Relationship Id="rId808" Type="http://schemas.openxmlformats.org/officeDocument/2006/relationships/hyperlink" Target="https://www.youtube.com/watch?v=Xyx1la9c8Mg" TargetMode="External"/><Relationship Id="rId1340" Type="http://schemas.openxmlformats.org/officeDocument/2006/relationships/hyperlink" Target="https://www.youtube.com/watch?v=OuDbTMy9Q9E" TargetMode="External"/><Relationship Id="rId1438" Type="http://schemas.openxmlformats.org/officeDocument/2006/relationships/hyperlink" Target="https://www.youtube.com/watch?v=Qc4eNVswmDk" TargetMode="External"/><Relationship Id="rId1645" Type="http://schemas.openxmlformats.org/officeDocument/2006/relationships/hyperlink" Target="https://www.youtube.com/watch?v=I1YoW_Urm9M" TargetMode="External"/><Relationship Id="rId8" Type="http://schemas.openxmlformats.org/officeDocument/2006/relationships/hyperlink" Target="https://www.youtube.com/watch?v=pZWZb6E9HqE" TargetMode="External"/><Relationship Id="rId142" Type="http://schemas.openxmlformats.org/officeDocument/2006/relationships/hyperlink" Target="https://www.youtube.com/watch?v=8bVHgY4doDo" TargetMode="External"/><Relationship Id="rId447" Type="http://schemas.openxmlformats.org/officeDocument/2006/relationships/hyperlink" Target="https://www.youtube.com/watch?v=diFkCJ802vY" TargetMode="External"/><Relationship Id="rId794" Type="http://schemas.openxmlformats.org/officeDocument/2006/relationships/hyperlink" Target="https://www.youtube.com/watch?v=chb6F9Q7CWU" TargetMode="External"/><Relationship Id="rId1077" Type="http://schemas.openxmlformats.org/officeDocument/2006/relationships/hyperlink" Target="https://www.youtube.com/watch?v=fU_7bcpuYaA" TargetMode="External"/><Relationship Id="rId1200" Type="http://schemas.openxmlformats.org/officeDocument/2006/relationships/hyperlink" Target="https://www.youtube.com/watch?v=LNyJgNjCDuU" TargetMode="External"/><Relationship Id="rId654" Type="http://schemas.openxmlformats.org/officeDocument/2006/relationships/hyperlink" Target="https://www.youtube.com/watch?v=SG8lFn1Kxhc" TargetMode="External"/><Relationship Id="rId861" Type="http://schemas.openxmlformats.org/officeDocument/2006/relationships/hyperlink" Target="https://www.youtube.com/watch?v=b6yjd1VicmQ" TargetMode="External"/><Relationship Id="rId959" Type="http://schemas.openxmlformats.org/officeDocument/2006/relationships/hyperlink" Target="https://www.youtube.com/watch?v=zGMUJ7BlQMA" TargetMode="External"/><Relationship Id="rId1284" Type="http://schemas.openxmlformats.org/officeDocument/2006/relationships/hyperlink" Target="https://www.youtube.com/watch?v=42SNpiK63A8" TargetMode="External"/><Relationship Id="rId1491" Type="http://schemas.openxmlformats.org/officeDocument/2006/relationships/hyperlink" Target="https://www.youtube.com/watch?v=knaeEfd1t1c" TargetMode="External"/><Relationship Id="rId1505" Type="http://schemas.openxmlformats.org/officeDocument/2006/relationships/hyperlink" Target="https://www.youtube.com/watch?v=mlu9GeNiwuM" TargetMode="External"/><Relationship Id="rId1589" Type="http://schemas.openxmlformats.org/officeDocument/2006/relationships/hyperlink" Target="https://www.youtube.com/watch?v=2DW9Sq41ffY" TargetMode="External"/><Relationship Id="rId293" Type="http://schemas.openxmlformats.org/officeDocument/2006/relationships/hyperlink" Target="https://www.youtube.com/watch?v=Wiba2qR3tfQ" TargetMode="External"/><Relationship Id="rId307" Type="http://schemas.openxmlformats.org/officeDocument/2006/relationships/hyperlink" Target="https://www.youtube.com/watch?v=yLC8hajZPQM" TargetMode="External"/><Relationship Id="rId514" Type="http://schemas.openxmlformats.org/officeDocument/2006/relationships/hyperlink" Target="https://www.youtube.com/watch?v=56CJr8n5czo" TargetMode="External"/><Relationship Id="rId721" Type="http://schemas.openxmlformats.org/officeDocument/2006/relationships/hyperlink" Target="https://www.youtube.com/watch?v=jQIb5YOkG60" TargetMode="External"/><Relationship Id="rId1144" Type="http://schemas.openxmlformats.org/officeDocument/2006/relationships/hyperlink" Target="https://www.youtube.com/watch?v=PxPlm44PCK0" TargetMode="External"/><Relationship Id="rId1351" Type="http://schemas.openxmlformats.org/officeDocument/2006/relationships/hyperlink" Target="https://www.youtube.com/watch?v=Ay-IdvZCkew" TargetMode="External"/><Relationship Id="rId1449" Type="http://schemas.openxmlformats.org/officeDocument/2006/relationships/hyperlink" Target="https://www.youtube.com/watch?v=njXHQ5ajKLg" TargetMode="External"/><Relationship Id="rId88" Type="http://schemas.openxmlformats.org/officeDocument/2006/relationships/hyperlink" Target="https://www.youtube.com/watch?v=_tg1OaK_JzM" TargetMode="External"/><Relationship Id="rId153" Type="http://schemas.openxmlformats.org/officeDocument/2006/relationships/hyperlink" Target="https://www.youtube.com/watch?v=mYqKjsrFmJA" TargetMode="External"/><Relationship Id="rId360" Type="http://schemas.openxmlformats.org/officeDocument/2006/relationships/hyperlink" Target="https://www.youtube.com/watch?v=alN3hTIGFyo" TargetMode="External"/><Relationship Id="rId598" Type="http://schemas.openxmlformats.org/officeDocument/2006/relationships/hyperlink" Target="https://www.youtube.com/watch?v=boCS71jCP3M" TargetMode="External"/><Relationship Id="rId819" Type="http://schemas.openxmlformats.org/officeDocument/2006/relationships/hyperlink" Target="https://www.youtube.com/watch?v=fnyljp3X4jU" TargetMode="External"/><Relationship Id="rId1004" Type="http://schemas.openxmlformats.org/officeDocument/2006/relationships/hyperlink" Target="https://www.youtube.com/watch?v=Dl8MUnLfEsk" TargetMode="External"/><Relationship Id="rId1211" Type="http://schemas.openxmlformats.org/officeDocument/2006/relationships/hyperlink" Target="https://www.youtube.com/watch?v=tMKuQZS6GBU" TargetMode="External"/><Relationship Id="rId1656" Type="http://schemas.openxmlformats.org/officeDocument/2006/relationships/hyperlink" Target="https://www.youtube.com/watch?v=BtPrmLLHtKY" TargetMode="External"/><Relationship Id="rId220" Type="http://schemas.openxmlformats.org/officeDocument/2006/relationships/hyperlink" Target="https://www.youtube.com/watch?v=RTr49FVzrEY" TargetMode="External"/><Relationship Id="rId458" Type="http://schemas.openxmlformats.org/officeDocument/2006/relationships/hyperlink" Target="https://www.youtube.com/watch?v=LfdJS_8M8bY" TargetMode="External"/><Relationship Id="rId665" Type="http://schemas.openxmlformats.org/officeDocument/2006/relationships/hyperlink" Target="https://www.youtube.com/watch?v=mLpbkMG6VfU" TargetMode="External"/><Relationship Id="rId872" Type="http://schemas.openxmlformats.org/officeDocument/2006/relationships/hyperlink" Target="https://www.youtube.com/watch?v=gFXILIBTfG4" TargetMode="External"/><Relationship Id="rId1088" Type="http://schemas.openxmlformats.org/officeDocument/2006/relationships/hyperlink" Target="https://www.youtube.com/watch?v=PHvHMiPiKao" TargetMode="External"/><Relationship Id="rId1295" Type="http://schemas.openxmlformats.org/officeDocument/2006/relationships/hyperlink" Target="https://www.youtube.com/watch?v=ugD7RSBvPhM" TargetMode="External"/><Relationship Id="rId1309" Type="http://schemas.openxmlformats.org/officeDocument/2006/relationships/hyperlink" Target="https://www.youtube.com/watch?v=pZee2deAlsA" TargetMode="External"/><Relationship Id="rId1516" Type="http://schemas.openxmlformats.org/officeDocument/2006/relationships/hyperlink" Target="https://www.youtube.com/watch?v=1KBryb0wnlg" TargetMode="External"/><Relationship Id="rId15" Type="http://schemas.openxmlformats.org/officeDocument/2006/relationships/hyperlink" Target="https://www.youtube.com/watch?v=lpsxkA2cvC8" TargetMode="External"/><Relationship Id="rId318" Type="http://schemas.openxmlformats.org/officeDocument/2006/relationships/hyperlink" Target="https://www.youtube.com/watch?v=vWlL1J_O7Ug" TargetMode="External"/><Relationship Id="rId525" Type="http://schemas.openxmlformats.org/officeDocument/2006/relationships/hyperlink" Target="https://www.youtube.com/watch?v=ICBNX0i855Q" TargetMode="External"/><Relationship Id="rId732" Type="http://schemas.openxmlformats.org/officeDocument/2006/relationships/hyperlink" Target="https://www.youtube.com/watch?v=-wj8gyaxkOM" TargetMode="External"/><Relationship Id="rId1155" Type="http://schemas.openxmlformats.org/officeDocument/2006/relationships/hyperlink" Target="https://www.youtube.com/watch?v=GrzLS9FgOgc" TargetMode="External"/><Relationship Id="rId1362" Type="http://schemas.openxmlformats.org/officeDocument/2006/relationships/hyperlink" Target="https://www.youtube.com/watch?v=mtETTbjKdWw" TargetMode="External"/><Relationship Id="rId99" Type="http://schemas.openxmlformats.org/officeDocument/2006/relationships/hyperlink" Target="https://www.youtube.com/watch?v=IHJHVuQ5E5E" TargetMode="External"/><Relationship Id="rId164" Type="http://schemas.openxmlformats.org/officeDocument/2006/relationships/hyperlink" Target="https://www.youtube.com/watch?v=gAyiBTGuc10" TargetMode="External"/><Relationship Id="rId371" Type="http://schemas.openxmlformats.org/officeDocument/2006/relationships/hyperlink" Target="https://www.youtube.com/watch?v=VmbIFdVKMvk" TargetMode="External"/><Relationship Id="rId1015" Type="http://schemas.openxmlformats.org/officeDocument/2006/relationships/hyperlink" Target="https://www.youtube.com/watch?v=Ug8OoFAFfZ0" TargetMode="External"/><Relationship Id="rId1222" Type="http://schemas.openxmlformats.org/officeDocument/2006/relationships/hyperlink" Target="https://www.youtube.com/watch?v=57Uw6e3_yyM" TargetMode="External"/><Relationship Id="rId1667" Type="http://schemas.openxmlformats.org/officeDocument/2006/relationships/hyperlink" Target="https://www.youtube.com/watch?v=llludb_1j58" TargetMode="External"/><Relationship Id="rId469" Type="http://schemas.openxmlformats.org/officeDocument/2006/relationships/hyperlink" Target="https://www.youtube.com/watch?v=X-yC18V5H-U" TargetMode="External"/><Relationship Id="rId676" Type="http://schemas.openxmlformats.org/officeDocument/2006/relationships/hyperlink" Target="https://www.youtube.com/watch?v=upj4j89yDAQ" TargetMode="External"/><Relationship Id="rId883" Type="http://schemas.openxmlformats.org/officeDocument/2006/relationships/hyperlink" Target="https://www.youtube.com/watch?v=cgpxoUE-kOg" TargetMode="External"/><Relationship Id="rId1099" Type="http://schemas.openxmlformats.org/officeDocument/2006/relationships/hyperlink" Target="https://www.youtube.com/watch?v=TTDWIPAg9AE" TargetMode="External"/><Relationship Id="rId1527" Type="http://schemas.openxmlformats.org/officeDocument/2006/relationships/hyperlink" Target="https://www.youtube.com/watch?v=9c6U_iZ3qBg" TargetMode="External"/><Relationship Id="rId26" Type="http://schemas.openxmlformats.org/officeDocument/2006/relationships/hyperlink" Target="https://www.youtube.com/watch?v=CYeL5_bG1ZE" TargetMode="External"/><Relationship Id="rId231" Type="http://schemas.openxmlformats.org/officeDocument/2006/relationships/hyperlink" Target="https://www.youtube.com/watch?v=-_PBoCuIKXU" TargetMode="External"/><Relationship Id="rId329" Type="http://schemas.openxmlformats.org/officeDocument/2006/relationships/hyperlink" Target="https://www.youtube.com/watch?v=HiQajZ0WqUQ" TargetMode="External"/><Relationship Id="rId536" Type="http://schemas.openxmlformats.org/officeDocument/2006/relationships/hyperlink" Target="https://www.youtube.com/watch?v=jlQz1KckSNA" TargetMode="External"/><Relationship Id="rId1166" Type="http://schemas.openxmlformats.org/officeDocument/2006/relationships/hyperlink" Target="https://www.youtube.com/watch?v=247cJLcQjG4" TargetMode="External"/><Relationship Id="rId1373" Type="http://schemas.openxmlformats.org/officeDocument/2006/relationships/hyperlink" Target="https://www.youtube.com/watch?v=dkI4HBLMF4g" TargetMode="External"/><Relationship Id="rId175" Type="http://schemas.openxmlformats.org/officeDocument/2006/relationships/hyperlink" Target="https://www.youtube.com/watch?v=rj7nbq_1E-Y" TargetMode="External"/><Relationship Id="rId743" Type="http://schemas.openxmlformats.org/officeDocument/2006/relationships/hyperlink" Target="https://www.youtube.com/watch?v=dGULOR0qOjA" TargetMode="External"/><Relationship Id="rId950" Type="http://schemas.openxmlformats.org/officeDocument/2006/relationships/hyperlink" Target="https://www.youtube.com/watch?v=m39mp0PuN5c" TargetMode="External"/><Relationship Id="rId1026" Type="http://schemas.openxmlformats.org/officeDocument/2006/relationships/hyperlink" Target="https://www.youtube.com/watch?v=1VeN-MUxgGY" TargetMode="External"/><Relationship Id="rId1580" Type="http://schemas.openxmlformats.org/officeDocument/2006/relationships/hyperlink" Target="https://www.youtube.com/watch?v=c7vDH10zVT8" TargetMode="External"/><Relationship Id="rId1678" Type="http://schemas.openxmlformats.org/officeDocument/2006/relationships/hyperlink" Target="https://www.youtube.com/watch?v=ed7pFle2yM8" TargetMode="External"/><Relationship Id="rId382" Type="http://schemas.openxmlformats.org/officeDocument/2006/relationships/hyperlink" Target="https://www.youtube.com/watch?v=9cy_Mt7Ces8" TargetMode="External"/><Relationship Id="rId603" Type="http://schemas.openxmlformats.org/officeDocument/2006/relationships/hyperlink" Target="https://www.youtube.com/watch?v=LP7ip6npyLM" TargetMode="External"/><Relationship Id="rId687" Type="http://schemas.openxmlformats.org/officeDocument/2006/relationships/hyperlink" Target="https://www.youtube.com/watch?v=UGroxC5xJaA" TargetMode="External"/><Relationship Id="rId810" Type="http://schemas.openxmlformats.org/officeDocument/2006/relationships/hyperlink" Target="https://www.youtube.com/watch?v=QEtjob__Fc0" TargetMode="External"/><Relationship Id="rId908" Type="http://schemas.openxmlformats.org/officeDocument/2006/relationships/hyperlink" Target="https://www.youtube.com/watch?v=R2nZUdObktk" TargetMode="External"/><Relationship Id="rId1233" Type="http://schemas.openxmlformats.org/officeDocument/2006/relationships/hyperlink" Target="https://www.youtube.com/watch?v=vvDC9TSyfEg" TargetMode="External"/><Relationship Id="rId1440" Type="http://schemas.openxmlformats.org/officeDocument/2006/relationships/hyperlink" Target="https://www.youtube.com/watch?v=Kd2EoX7NsT8" TargetMode="External"/><Relationship Id="rId1538" Type="http://schemas.openxmlformats.org/officeDocument/2006/relationships/hyperlink" Target="https://www.youtube.com/watch?v=DHS3tMFrmuA" TargetMode="External"/><Relationship Id="rId242" Type="http://schemas.openxmlformats.org/officeDocument/2006/relationships/hyperlink" Target="https://www.youtube.com/watch?v=NxwspcPEi8U" TargetMode="External"/><Relationship Id="rId894" Type="http://schemas.openxmlformats.org/officeDocument/2006/relationships/hyperlink" Target="https://www.youtube.com/watch?v=qdVJsJJXPtY" TargetMode="External"/><Relationship Id="rId1177" Type="http://schemas.openxmlformats.org/officeDocument/2006/relationships/hyperlink" Target="https://www.youtube.com/watch?v=vQ7ZvPghdy8" TargetMode="External"/><Relationship Id="rId1300" Type="http://schemas.openxmlformats.org/officeDocument/2006/relationships/hyperlink" Target="https://www.youtube.com/watch?v=_f7xDWZzn4c" TargetMode="External"/><Relationship Id="rId37" Type="http://schemas.openxmlformats.org/officeDocument/2006/relationships/hyperlink" Target="https://www.youtube.com/watch?v=HNVvQij4r4E" TargetMode="External"/><Relationship Id="rId102" Type="http://schemas.openxmlformats.org/officeDocument/2006/relationships/hyperlink" Target="https://www.youtube.com/watch?v=ndMz7LiSRhw" TargetMode="External"/><Relationship Id="rId547" Type="http://schemas.openxmlformats.org/officeDocument/2006/relationships/hyperlink" Target="https://www.youtube.com/watch?v=25BrJ0dWGoY" TargetMode="External"/><Relationship Id="rId754" Type="http://schemas.openxmlformats.org/officeDocument/2006/relationships/hyperlink" Target="https://www.youtube.com/watch?v=VUYFiWdAj2A" TargetMode="External"/><Relationship Id="rId961" Type="http://schemas.openxmlformats.org/officeDocument/2006/relationships/hyperlink" Target="https://www.youtube.com/watch?v=VuqEBnXk3tI" TargetMode="External"/><Relationship Id="rId1384" Type="http://schemas.openxmlformats.org/officeDocument/2006/relationships/hyperlink" Target="https://www.youtube.com/watch?v=P13kVHP4W0A" TargetMode="External"/><Relationship Id="rId1591" Type="http://schemas.openxmlformats.org/officeDocument/2006/relationships/hyperlink" Target="https://www.youtube.com/watch?v=hGPSydmezJE" TargetMode="External"/><Relationship Id="rId1605" Type="http://schemas.openxmlformats.org/officeDocument/2006/relationships/hyperlink" Target="https://www.youtube.com/watch?v=wVcwAmI9bQs" TargetMode="External"/><Relationship Id="rId90" Type="http://schemas.openxmlformats.org/officeDocument/2006/relationships/hyperlink" Target="https://www.youtube.com/watch?v=ocWwSArbytE" TargetMode="External"/><Relationship Id="rId186" Type="http://schemas.openxmlformats.org/officeDocument/2006/relationships/hyperlink" Target="https://www.youtube.com/watch?v=g8iR2MWw5cw" TargetMode="External"/><Relationship Id="rId393" Type="http://schemas.openxmlformats.org/officeDocument/2006/relationships/hyperlink" Target="https://www.youtube.com/watch?v=vbTpiJRu9d0" TargetMode="External"/><Relationship Id="rId407" Type="http://schemas.openxmlformats.org/officeDocument/2006/relationships/hyperlink" Target="https://www.youtube.com/watch?v=bEbux_Nc5s4" TargetMode="External"/><Relationship Id="rId614" Type="http://schemas.openxmlformats.org/officeDocument/2006/relationships/hyperlink" Target="https://www.youtube.com/watch?v=-F0weI6d9qg" TargetMode="External"/><Relationship Id="rId821" Type="http://schemas.openxmlformats.org/officeDocument/2006/relationships/hyperlink" Target="https://www.youtube.com/watch?v=9Pquyw7kVTM" TargetMode="External"/><Relationship Id="rId1037" Type="http://schemas.openxmlformats.org/officeDocument/2006/relationships/hyperlink" Target="https://www.youtube.com/watch?v=bVY4S32xq80" TargetMode="External"/><Relationship Id="rId1244" Type="http://schemas.openxmlformats.org/officeDocument/2006/relationships/hyperlink" Target="https://www.youtube.com/watch?v=CE8D2zpn-yc" TargetMode="External"/><Relationship Id="rId1451" Type="http://schemas.openxmlformats.org/officeDocument/2006/relationships/hyperlink" Target="https://www.youtube.com/watch?v=z3x3VFyEcZM" TargetMode="External"/><Relationship Id="rId253" Type="http://schemas.openxmlformats.org/officeDocument/2006/relationships/hyperlink" Target="https://www.youtube.com/watch?v=v87zRhmvIBo" TargetMode="External"/><Relationship Id="rId460" Type="http://schemas.openxmlformats.org/officeDocument/2006/relationships/hyperlink" Target="https://www.youtube.com/watch?v=fe_Ofjozmjs" TargetMode="External"/><Relationship Id="rId698" Type="http://schemas.openxmlformats.org/officeDocument/2006/relationships/hyperlink" Target="https://www.youtube.com/watch?v=2UHwPxgmfg8" TargetMode="External"/><Relationship Id="rId919" Type="http://schemas.openxmlformats.org/officeDocument/2006/relationships/hyperlink" Target="https://www.youtube.com/watch?v=JIwQTsZ4yQ0" TargetMode="External"/><Relationship Id="rId1090" Type="http://schemas.openxmlformats.org/officeDocument/2006/relationships/hyperlink" Target="https://www.youtube.com/watch?v=pOpbOK7gs4w" TargetMode="External"/><Relationship Id="rId1104" Type="http://schemas.openxmlformats.org/officeDocument/2006/relationships/hyperlink" Target="https://www.youtube.com/watch?v=g7SvHaSzz9A" TargetMode="External"/><Relationship Id="rId1311" Type="http://schemas.openxmlformats.org/officeDocument/2006/relationships/hyperlink" Target="https://www.youtube.com/watch?v=k4MgAeomLrU" TargetMode="External"/><Relationship Id="rId1549" Type="http://schemas.openxmlformats.org/officeDocument/2006/relationships/hyperlink" Target="https://www.youtube.com/watch?v=JM_xzNp0kfg" TargetMode="External"/><Relationship Id="rId48" Type="http://schemas.openxmlformats.org/officeDocument/2006/relationships/hyperlink" Target="https://www.youtube.com/watch?v=SUdrxzTSSXE" TargetMode="External"/><Relationship Id="rId113" Type="http://schemas.openxmlformats.org/officeDocument/2006/relationships/hyperlink" Target="https://www.youtube.com/watch?v=CmVQuiT0OTw" TargetMode="External"/><Relationship Id="rId320" Type="http://schemas.openxmlformats.org/officeDocument/2006/relationships/hyperlink" Target="https://www.youtube.com/watch?v=NntQb_4-NlQ" TargetMode="External"/><Relationship Id="rId558" Type="http://schemas.openxmlformats.org/officeDocument/2006/relationships/hyperlink" Target="https://www.youtube.com/watch?v=_9YAOHdo5xc" TargetMode="External"/><Relationship Id="rId765" Type="http://schemas.openxmlformats.org/officeDocument/2006/relationships/hyperlink" Target="https://www.youtube.com/watch?v=gA6pdRXSlJw" TargetMode="External"/><Relationship Id="rId972" Type="http://schemas.openxmlformats.org/officeDocument/2006/relationships/hyperlink" Target="https://www.youtube.com/watch?v=h8IMmx1HBlQ" TargetMode="External"/><Relationship Id="rId1188" Type="http://schemas.openxmlformats.org/officeDocument/2006/relationships/hyperlink" Target="https://www.youtube.com/watch?v=DVWh7OgBkTc" TargetMode="External"/><Relationship Id="rId1395" Type="http://schemas.openxmlformats.org/officeDocument/2006/relationships/hyperlink" Target="https://www.youtube.com/watch?v=CvbXYB21p4o" TargetMode="External"/><Relationship Id="rId1409" Type="http://schemas.openxmlformats.org/officeDocument/2006/relationships/hyperlink" Target="https://www.youtube.com/watch?v=swbuOphSmm4" TargetMode="External"/><Relationship Id="rId1616" Type="http://schemas.openxmlformats.org/officeDocument/2006/relationships/hyperlink" Target="https://www.youtube.com/watch?v=z9GXI_9DXF0" TargetMode="External"/><Relationship Id="rId197" Type="http://schemas.openxmlformats.org/officeDocument/2006/relationships/hyperlink" Target="https://www.youtube.com/watch?v=rPoet-y4a5U" TargetMode="External"/><Relationship Id="rId418" Type="http://schemas.openxmlformats.org/officeDocument/2006/relationships/hyperlink" Target="https://www.youtube.com/watch?v=gMPOdUN7pKE" TargetMode="External"/><Relationship Id="rId625" Type="http://schemas.openxmlformats.org/officeDocument/2006/relationships/hyperlink" Target="https://www.youtube.com/watch?v=65Q1EbsKRnY&amp;t=4s" TargetMode="External"/><Relationship Id="rId832" Type="http://schemas.openxmlformats.org/officeDocument/2006/relationships/hyperlink" Target="https://www.youtube.com/watch?v=5wnkFYztI4c" TargetMode="External"/><Relationship Id="rId1048" Type="http://schemas.openxmlformats.org/officeDocument/2006/relationships/hyperlink" Target="https://www.youtube.com/watch?v=C_xsXnRd_uc" TargetMode="External"/><Relationship Id="rId1255" Type="http://schemas.openxmlformats.org/officeDocument/2006/relationships/hyperlink" Target="https://www.youtube.com/watch?v=oM6STRCbtbs" TargetMode="External"/><Relationship Id="rId1462" Type="http://schemas.openxmlformats.org/officeDocument/2006/relationships/hyperlink" Target="https://www.youtube.com/watch?v=H0_-an5hio8" TargetMode="External"/><Relationship Id="rId264" Type="http://schemas.openxmlformats.org/officeDocument/2006/relationships/hyperlink" Target="https://www.youtube.com/watch?v=3KVjedMf5J4" TargetMode="External"/><Relationship Id="rId471" Type="http://schemas.openxmlformats.org/officeDocument/2006/relationships/hyperlink" Target="https://www.youtube.com/watch?v=qRp9MYhTjWY" TargetMode="External"/><Relationship Id="rId1115" Type="http://schemas.openxmlformats.org/officeDocument/2006/relationships/hyperlink" Target="https://www.youtube.com/watch?v=al0B8qUkayw" TargetMode="External"/><Relationship Id="rId1322" Type="http://schemas.openxmlformats.org/officeDocument/2006/relationships/hyperlink" Target="https://www.youtube.com/watch?v=2F0JbjinerY" TargetMode="External"/><Relationship Id="rId59" Type="http://schemas.openxmlformats.org/officeDocument/2006/relationships/hyperlink" Target="https://www.youtube.com/watch?v=XfC9fuqIrnA" TargetMode="External"/><Relationship Id="rId124" Type="http://schemas.openxmlformats.org/officeDocument/2006/relationships/hyperlink" Target="https://www.youtube.com/watch?v=k9dkhESbi5A" TargetMode="External"/><Relationship Id="rId569" Type="http://schemas.openxmlformats.org/officeDocument/2006/relationships/hyperlink" Target="https://www.youtube.com/watch?v=wm03NEoe8Iw" TargetMode="External"/><Relationship Id="rId776" Type="http://schemas.openxmlformats.org/officeDocument/2006/relationships/hyperlink" Target="https://www.youtube.com/watch?v=7PWNEv2qI9c" TargetMode="External"/><Relationship Id="rId983" Type="http://schemas.openxmlformats.org/officeDocument/2006/relationships/hyperlink" Target="https://www.youtube.com/watch?v=KFWyGAZgjtY" TargetMode="External"/><Relationship Id="rId1199" Type="http://schemas.openxmlformats.org/officeDocument/2006/relationships/hyperlink" Target="https://www.youtube.com/watch?v=LNyJgNjCDuU" TargetMode="External"/><Relationship Id="rId1627" Type="http://schemas.openxmlformats.org/officeDocument/2006/relationships/hyperlink" Target="https://www.youtube.com/watch?v=ccrKGu0MXSc" TargetMode="External"/><Relationship Id="rId331" Type="http://schemas.openxmlformats.org/officeDocument/2006/relationships/hyperlink" Target="https://www.youtube.com/watch?v=QlSYSZP0NLw" TargetMode="External"/><Relationship Id="rId429" Type="http://schemas.openxmlformats.org/officeDocument/2006/relationships/hyperlink" Target="https://www.youtube.com/watch?v=iEnP_xYobE8" TargetMode="External"/><Relationship Id="rId636" Type="http://schemas.openxmlformats.org/officeDocument/2006/relationships/hyperlink" Target="https://www.youtube.com/watch?v=fzmiwbHbAcQ" TargetMode="External"/><Relationship Id="rId1059" Type="http://schemas.openxmlformats.org/officeDocument/2006/relationships/hyperlink" Target="https://www.youtube.com/watch?v=o6YtNHX1bP8" TargetMode="External"/><Relationship Id="rId1266" Type="http://schemas.openxmlformats.org/officeDocument/2006/relationships/hyperlink" Target="https://www.youtube.com/watch?v=ASypvyCrtxo" TargetMode="External"/><Relationship Id="rId1473" Type="http://schemas.openxmlformats.org/officeDocument/2006/relationships/hyperlink" Target="https://www.youtube.com/watch?v=SGCdpmWQLns" TargetMode="External"/><Relationship Id="rId843" Type="http://schemas.openxmlformats.org/officeDocument/2006/relationships/hyperlink" Target="https://www.youtube.com/watch?v=pKvyl1163M0" TargetMode="External"/><Relationship Id="rId1126" Type="http://schemas.openxmlformats.org/officeDocument/2006/relationships/hyperlink" Target="https://www.youtube.com/watch?v=zmWwIVjdBOQ" TargetMode="External"/><Relationship Id="rId1680" Type="http://schemas.openxmlformats.org/officeDocument/2006/relationships/hyperlink" Target="https://www.youtube.com/watch?v=hCCNpPNigVc" TargetMode="External"/><Relationship Id="rId275" Type="http://schemas.openxmlformats.org/officeDocument/2006/relationships/hyperlink" Target="https://www.youtube.com/watch?v=wsTlv9oyhT4" TargetMode="External"/><Relationship Id="rId482" Type="http://schemas.openxmlformats.org/officeDocument/2006/relationships/hyperlink" Target="https://www.youtube.com/watch?v=EFzGb3DYHQo" TargetMode="External"/><Relationship Id="rId703" Type="http://schemas.openxmlformats.org/officeDocument/2006/relationships/hyperlink" Target="https://www.youtube.com/watch?v=Nkh5y4R_RD0" TargetMode="External"/><Relationship Id="rId910" Type="http://schemas.openxmlformats.org/officeDocument/2006/relationships/hyperlink" Target="https://www.youtube.com/watch?v=MBH7Sg8yzdc" TargetMode="External"/><Relationship Id="rId1333" Type="http://schemas.openxmlformats.org/officeDocument/2006/relationships/hyperlink" Target="https://www.youtube.com/watch?v=FZ5o-T-2im4" TargetMode="External"/><Relationship Id="rId1540" Type="http://schemas.openxmlformats.org/officeDocument/2006/relationships/hyperlink" Target="https://www.youtube.com/watch?v=VqRjFxvmkWY" TargetMode="External"/><Relationship Id="rId1638" Type="http://schemas.openxmlformats.org/officeDocument/2006/relationships/hyperlink" Target="https://www.youtube.com/watch?v=xPrmBcU0cEI" TargetMode="External"/><Relationship Id="rId135" Type="http://schemas.openxmlformats.org/officeDocument/2006/relationships/hyperlink" Target="https://www.youtube.com/watch?v=UgWTQ03HgBA" TargetMode="External"/><Relationship Id="rId342" Type="http://schemas.openxmlformats.org/officeDocument/2006/relationships/hyperlink" Target="https://www.youtube.com/watch?v=PVhSjMMlXeI" TargetMode="External"/><Relationship Id="rId787" Type="http://schemas.openxmlformats.org/officeDocument/2006/relationships/hyperlink" Target="https://www.youtube.com/watch?v=DnkLfQ-JpSY" TargetMode="External"/><Relationship Id="rId994" Type="http://schemas.openxmlformats.org/officeDocument/2006/relationships/hyperlink" Target="https://www.youtube.com/watch?v=DAZfqZOD3Dc" TargetMode="External"/><Relationship Id="rId1400" Type="http://schemas.openxmlformats.org/officeDocument/2006/relationships/hyperlink" Target="https://www.youtube.com/watch?v=s82lFRyD-yE" TargetMode="External"/><Relationship Id="rId202" Type="http://schemas.openxmlformats.org/officeDocument/2006/relationships/hyperlink" Target="https://www.youtube.com/watch?v=gUt8OOkpJwU" TargetMode="External"/><Relationship Id="rId647" Type="http://schemas.openxmlformats.org/officeDocument/2006/relationships/hyperlink" Target="https://www.youtube.com/watch?v=Etq2VsUjhho" TargetMode="External"/><Relationship Id="rId854" Type="http://schemas.openxmlformats.org/officeDocument/2006/relationships/hyperlink" Target="https://www.youtube.com/watch?v=8GWCOXW_ms4" TargetMode="External"/><Relationship Id="rId1277" Type="http://schemas.openxmlformats.org/officeDocument/2006/relationships/hyperlink" Target="https://www.youtube.com/watch?v=Kgowgm1KeZ4" TargetMode="External"/><Relationship Id="rId1484" Type="http://schemas.openxmlformats.org/officeDocument/2006/relationships/hyperlink" Target="https://www.youtube.com/watch?v=bXK-cEAOvac" TargetMode="External"/><Relationship Id="rId286" Type="http://schemas.openxmlformats.org/officeDocument/2006/relationships/hyperlink" Target="https://www.youtube.com/watch?v=asRw7zYKFAQ" TargetMode="External"/><Relationship Id="rId493" Type="http://schemas.openxmlformats.org/officeDocument/2006/relationships/hyperlink" Target="https://www.youtube.com/watch?v=PfR4ulw-QyY" TargetMode="External"/><Relationship Id="rId507" Type="http://schemas.openxmlformats.org/officeDocument/2006/relationships/hyperlink" Target="https://www.youtube.com/watch?v=P4LQBC0arik" TargetMode="External"/><Relationship Id="rId714" Type="http://schemas.openxmlformats.org/officeDocument/2006/relationships/hyperlink" Target="https://www.youtube.com/watch?v=E60iQmIq72E" TargetMode="External"/><Relationship Id="rId921" Type="http://schemas.openxmlformats.org/officeDocument/2006/relationships/hyperlink" Target="https://www.youtube.com/watch?v=QXqjmIIhIrY" TargetMode="External"/><Relationship Id="rId1137" Type="http://schemas.openxmlformats.org/officeDocument/2006/relationships/hyperlink" Target="https://www.youtube.com/watch?v=LixWlh-i0A0" TargetMode="External"/><Relationship Id="rId1344" Type="http://schemas.openxmlformats.org/officeDocument/2006/relationships/hyperlink" Target="https://www.youtube.com/watch?v=Cy5jH2Mdl0Q" TargetMode="External"/><Relationship Id="rId1551" Type="http://schemas.openxmlformats.org/officeDocument/2006/relationships/hyperlink" Target="https://www.youtube.com/watch?v=uV_CGpMsEhY" TargetMode="External"/><Relationship Id="rId50" Type="http://schemas.openxmlformats.org/officeDocument/2006/relationships/hyperlink" Target="https://www.youtube.com/watch?v=p4d593QWmA8" TargetMode="External"/><Relationship Id="rId146" Type="http://schemas.openxmlformats.org/officeDocument/2006/relationships/hyperlink" Target="https://www.youtube.com/watch?v=fAxu0w4WWqs" TargetMode="External"/><Relationship Id="rId353" Type="http://schemas.openxmlformats.org/officeDocument/2006/relationships/hyperlink" Target="https://www.youtube.com/watch?v=HhhAFcLAfgU" TargetMode="External"/><Relationship Id="rId560" Type="http://schemas.openxmlformats.org/officeDocument/2006/relationships/hyperlink" Target="https://www.youtube.com/watch?v=IeVjS7MAZCM" TargetMode="External"/><Relationship Id="rId798" Type="http://schemas.openxmlformats.org/officeDocument/2006/relationships/hyperlink" Target="https://www.youtube.com/watch?v=Yy_UOLD2bBE" TargetMode="External"/><Relationship Id="rId1190" Type="http://schemas.openxmlformats.org/officeDocument/2006/relationships/hyperlink" Target="https://www.youtube.com/watch?v=nWRT_wgtDn0" TargetMode="External"/><Relationship Id="rId1204" Type="http://schemas.openxmlformats.org/officeDocument/2006/relationships/hyperlink" Target="https://www.youtube.com/watch?v=jDzBqJKtI2Q" TargetMode="External"/><Relationship Id="rId1411" Type="http://schemas.openxmlformats.org/officeDocument/2006/relationships/hyperlink" Target="https://www.youtube.com/watch?v=j7anHtF6xN4" TargetMode="External"/><Relationship Id="rId1649" Type="http://schemas.openxmlformats.org/officeDocument/2006/relationships/hyperlink" Target="https://www.youtube.com/watch?v=N4Tln5kWM9I" TargetMode="External"/><Relationship Id="rId213" Type="http://schemas.openxmlformats.org/officeDocument/2006/relationships/hyperlink" Target="https://www.youtube.com/watch?v=3eaEQ2CgKuc" TargetMode="External"/><Relationship Id="rId420" Type="http://schemas.openxmlformats.org/officeDocument/2006/relationships/hyperlink" Target="https://www.youtube.com/watch?v=6W-vX3thBgg" TargetMode="External"/><Relationship Id="rId658" Type="http://schemas.openxmlformats.org/officeDocument/2006/relationships/hyperlink" Target="https://www.youtube.com/watch?v=0IFViMU5IN4" TargetMode="External"/><Relationship Id="rId865" Type="http://schemas.openxmlformats.org/officeDocument/2006/relationships/hyperlink" Target="https://www.youtube.com/watch?v=NcA7Nmp6qnU" TargetMode="External"/><Relationship Id="rId1050" Type="http://schemas.openxmlformats.org/officeDocument/2006/relationships/hyperlink" Target="https://www.youtube.com/watch?v=ALRUelXygdE" TargetMode="External"/><Relationship Id="rId1288" Type="http://schemas.openxmlformats.org/officeDocument/2006/relationships/hyperlink" Target="https://www.youtube.com/watch?v=IJ5BwKkvr5Y" TargetMode="External"/><Relationship Id="rId1495" Type="http://schemas.openxmlformats.org/officeDocument/2006/relationships/hyperlink" Target="https://www.youtube.com/watch?v=jbUHzLNkOiM" TargetMode="External"/><Relationship Id="rId1509" Type="http://schemas.openxmlformats.org/officeDocument/2006/relationships/hyperlink" Target="https://www.youtube.com/watch?v=bODvB_U5ixo" TargetMode="External"/><Relationship Id="rId297" Type="http://schemas.openxmlformats.org/officeDocument/2006/relationships/hyperlink" Target="https://www.youtube.com/watch?v=5iqqLLefHsc" TargetMode="External"/><Relationship Id="rId518" Type="http://schemas.openxmlformats.org/officeDocument/2006/relationships/hyperlink" Target="https://www.youtube.com/watch?v=hBvZH-HmEK0" TargetMode="External"/><Relationship Id="rId725" Type="http://schemas.openxmlformats.org/officeDocument/2006/relationships/hyperlink" Target="https://www.youtube.com/watch?v=A8HRUwihTg0" TargetMode="External"/><Relationship Id="rId932" Type="http://schemas.openxmlformats.org/officeDocument/2006/relationships/hyperlink" Target="https://www.youtube.com/watch?v=mBt75tpJ07I" TargetMode="External"/><Relationship Id="rId1148" Type="http://schemas.openxmlformats.org/officeDocument/2006/relationships/hyperlink" Target="https://www.youtube.com/watch?v=x8Qn77t19kw" TargetMode="External"/><Relationship Id="rId1355" Type="http://schemas.openxmlformats.org/officeDocument/2006/relationships/hyperlink" Target="https://www.youtube.com/watch?v=jVQGU2MjrJc" TargetMode="External"/><Relationship Id="rId1562" Type="http://schemas.openxmlformats.org/officeDocument/2006/relationships/hyperlink" Target="https://www.youtube.com/watch?v=va5iJSmm168" TargetMode="External"/><Relationship Id="rId157" Type="http://schemas.openxmlformats.org/officeDocument/2006/relationships/hyperlink" Target="https://www.youtube.com/watch?v=cB3O2OTCUTM" TargetMode="External"/><Relationship Id="rId364" Type="http://schemas.openxmlformats.org/officeDocument/2006/relationships/hyperlink" Target="https://www.youtube.com/watch?v=2man8N6od0A" TargetMode="External"/><Relationship Id="rId1008" Type="http://schemas.openxmlformats.org/officeDocument/2006/relationships/hyperlink" Target="https://www.youtube.com/watch?v=IZCeSeuh1TQ" TargetMode="External"/><Relationship Id="rId1215" Type="http://schemas.openxmlformats.org/officeDocument/2006/relationships/hyperlink" Target="https://www.youtube.com/watch?v=bBoiIij3uhM" TargetMode="External"/><Relationship Id="rId1422" Type="http://schemas.openxmlformats.org/officeDocument/2006/relationships/hyperlink" Target="https://www.youtube.com/watch?v=HgLhlAC_jEk" TargetMode="External"/><Relationship Id="rId61" Type="http://schemas.openxmlformats.org/officeDocument/2006/relationships/hyperlink" Target="https://www.youtube.com/watch?v=BxVOOGeOuq0" TargetMode="External"/><Relationship Id="rId571" Type="http://schemas.openxmlformats.org/officeDocument/2006/relationships/hyperlink" Target="https://www.youtube.com/watch?v=7fRFuz2EMnU" TargetMode="External"/><Relationship Id="rId669" Type="http://schemas.openxmlformats.org/officeDocument/2006/relationships/hyperlink" Target="https://www.youtube.com/watch?v=p_ETYBpqsro" TargetMode="External"/><Relationship Id="rId876" Type="http://schemas.openxmlformats.org/officeDocument/2006/relationships/hyperlink" Target="https://www.youtube.com/watch?v=kEQaHtiCPYM" TargetMode="External"/><Relationship Id="rId1299" Type="http://schemas.openxmlformats.org/officeDocument/2006/relationships/hyperlink" Target="https://www.youtube.com/watch?v=_f7xDWZzn4c" TargetMode="External"/><Relationship Id="rId19" Type="http://schemas.openxmlformats.org/officeDocument/2006/relationships/hyperlink" Target="https://www.youtube.com/watch?v=Qy0XLnt1fy0" TargetMode="External"/><Relationship Id="rId224" Type="http://schemas.openxmlformats.org/officeDocument/2006/relationships/hyperlink" Target="https://www.youtube.com/watch?v=vDrjJDJMvr0" TargetMode="External"/><Relationship Id="rId431" Type="http://schemas.openxmlformats.org/officeDocument/2006/relationships/hyperlink" Target="https://www.youtube.com/watch?v=ADSTTEQpFSA" TargetMode="External"/><Relationship Id="rId529" Type="http://schemas.openxmlformats.org/officeDocument/2006/relationships/hyperlink" Target="https://www.youtube.com/watch?v=xMyXvroH48w" TargetMode="External"/><Relationship Id="rId736" Type="http://schemas.openxmlformats.org/officeDocument/2006/relationships/hyperlink" Target="https://www.youtube.com/watch?v=u-xx8QpSGLA" TargetMode="External"/><Relationship Id="rId1061" Type="http://schemas.openxmlformats.org/officeDocument/2006/relationships/hyperlink" Target="https://www.youtube.com/watch?v=_e5eGuKaA74" TargetMode="External"/><Relationship Id="rId1159" Type="http://schemas.openxmlformats.org/officeDocument/2006/relationships/hyperlink" Target="https://www.youtube.com/watch?v=3_fH-bNB5NE" TargetMode="External"/><Relationship Id="rId1366" Type="http://schemas.openxmlformats.org/officeDocument/2006/relationships/hyperlink" Target="https://www.youtube.com/watch?v=7cEgL5X-e1E" TargetMode="External"/><Relationship Id="rId168" Type="http://schemas.openxmlformats.org/officeDocument/2006/relationships/hyperlink" Target="https://www.youtube.com/watch?v=VRw8oOWZtjc" TargetMode="External"/><Relationship Id="rId943" Type="http://schemas.openxmlformats.org/officeDocument/2006/relationships/hyperlink" Target="https://www.youtube.com/watch?v=dHhxhzzwg0Q" TargetMode="External"/><Relationship Id="rId1019" Type="http://schemas.openxmlformats.org/officeDocument/2006/relationships/hyperlink" Target="https://www.youtube.com/watch?v=_BggcHiaff8" TargetMode="External"/><Relationship Id="rId1573" Type="http://schemas.openxmlformats.org/officeDocument/2006/relationships/hyperlink" Target="https://www.youtube.com/watch?v=sGjinhkxL7Y" TargetMode="External"/><Relationship Id="rId72" Type="http://schemas.openxmlformats.org/officeDocument/2006/relationships/hyperlink" Target="https://www.youtube.com/watch?v=_16_fWrQYMg" TargetMode="External"/><Relationship Id="rId375" Type="http://schemas.openxmlformats.org/officeDocument/2006/relationships/hyperlink" Target="https://www.youtube.com/watch?v=sDBa3UbDVCo" TargetMode="External"/><Relationship Id="rId582" Type="http://schemas.openxmlformats.org/officeDocument/2006/relationships/hyperlink" Target="https://www.youtube.com/watch?v=yzoaV0-4Tdo" TargetMode="External"/><Relationship Id="rId803" Type="http://schemas.openxmlformats.org/officeDocument/2006/relationships/hyperlink" Target="https://www.youtube.com/watch?v=oBYXZMBEkMs" TargetMode="External"/><Relationship Id="rId1226" Type="http://schemas.openxmlformats.org/officeDocument/2006/relationships/hyperlink" Target="https://www.youtube.com/watch?v=8UG1ikrzOyA" TargetMode="External"/><Relationship Id="rId1433" Type="http://schemas.openxmlformats.org/officeDocument/2006/relationships/hyperlink" Target="https://www.youtube.com/watch?v=6yQ0zN-QMGE" TargetMode="External"/><Relationship Id="rId1640" Type="http://schemas.openxmlformats.org/officeDocument/2006/relationships/hyperlink" Target="https://www.youtube.com/watch?v=OZT6QObqrAI" TargetMode="External"/><Relationship Id="rId3" Type="http://schemas.openxmlformats.org/officeDocument/2006/relationships/hyperlink" Target="https://www.youtube.com/watch?v=93_vxt3GDHA" TargetMode="External"/><Relationship Id="rId235" Type="http://schemas.openxmlformats.org/officeDocument/2006/relationships/hyperlink" Target="https://www.youtube.com/watch?v=pHAW1ppiWq0" TargetMode="External"/><Relationship Id="rId442" Type="http://schemas.openxmlformats.org/officeDocument/2006/relationships/hyperlink" Target="https://www.youtube.com/watch?v=kDcPc2Qpo6g" TargetMode="External"/><Relationship Id="rId887" Type="http://schemas.openxmlformats.org/officeDocument/2006/relationships/hyperlink" Target="https://www.youtube.com/watch?v=eGM1D1BtsPo" TargetMode="External"/><Relationship Id="rId1072" Type="http://schemas.openxmlformats.org/officeDocument/2006/relationships/hyperlink" Target="https://www.youtube.com/watch?v=IH23o77OZXw" TargetMode="External"/><Relationship Id="rId1500" Type="http://schemas.openxmlformats.org/officeDocument/2006/relationships/hyperlink" Target="https://www.youtube.com/watch?v=w1VH_UHeZko" TargetMode="External"/><Relationship Id="rId302" Type="http://schemas.openxmlformats.org/officeDocument/2006/relationships/hyperlink" Target="https://www.youtube.com/watch?v=gj-bxPfzjAI" TargetMode="External"/><Relationship Id="rId747" Type="http://schemas.openxmlformats.org/officeDocument/2006/relationships/hyperlink" Target="https://www.youtube.com/watch?v=ttwzSjHgAm0" TargetMode="External"/><Relationship Id="rId954" Type="http://schemas.openxmlformats.org/officeDocument/2006/relationships/hyperlink" Target="https://www.youtube.com/watch?v=5uJuGG-OjLI" TargetMode="External"/><Relationship Id="rId1377" Type="http://schemas.openxmlformats.org/officeDocument/2006/relationships/hyperlink" Target="https://www.youtube.com/watch?v=xTIKoD9E3ug" TargetMode="External"/><Relationship Id="rId1584" Type="http://schemas.openxmlformats.org/officeDocument/2006/relationships/hyperlink" Target="https://www.youtube.com/watch?v=fs8zCOeKFss" TargetMode="External"/><Relationship Id="rId83" Type="http://schemas.openxmlformats.org/officeDocument/2006/relationships/hyperlink" Target="https://www.youtube.com/watch?v=9JXgb23tkvQ" TargetMode="External"/><Relationship Id="rId179" Type="http://schemas.openxmlformats.org/officeDocument/2006/relationships/hyperlink" Target="https://www.youtube.com/watch?v=8OAnyTVQ4vc" TargetMode="External"/><Relationship Id="rId386" Type="http://schemas.openxmlformats.org/officeDocument/2006/relationships/hyperlink" Target="https://www.youtube.com/watch?v=Vsg_PFQmw4I" TargetMode="External"/><Relationship Id="rId593" Type="http://schemas.openxmlformats.org/officeDocument/2006/relationships/hyperlink" Target="https://www.youtube.com/watch?v=DWtnKRL30jo" TargetMode="External"/><Relationship Id="rId607" Type="http://schemas.openxmlformats.org/officeDocument/2006/relationships/hyperlink" Target="https://www.youtube.com/watch?v=w36C4pWXNls" TargetMode="External"/><Relationship Id="rId814" Type="http://schemas.openxmlformats.org/officeDocument/2006/relationships/hyperlink" Target="https://www.youtube.com/watch?v=H7oxOARW0gs" TargetMode="External"/><Relationship Id="rId1237" Type="http://schemas.openxmlformats.org/officeDocument/2006/relationships/hyperlink" Target="https://www.youtube.com/watch?v=tkPBn22UGdk" TargetMode="External"/><Relationship Id="rId1444" Type="http://schemas.openxmlformats.org/officeDocument/2006/relationships/hyperlink" Target="https://www.youtube.com/watch?v=5qiEdmuekL4" TargetMode="External"/><Relationship Id="rId1651" Type="http://schemas.openxmlformats.org/officeDocument/2006/relationships/hyperlink" Target="https://www.youtube.com/watch?v=AHS1c_vqjxI" TargetMode="External"/><Relationship Id="rId246" Type="http://schemas.openxmlformats.org/officeDocument/2006/relationships/hyperlink" Target="https://www.youtube.com/watch?v=DD-EikEPw4E" TargetMode="External"/><Relationship Id="rId453" Type="http://schemas.openxmlformats.org/officeDocument/2006/relationships/hyperlink" Target="https://www.youtube.com/watch?v=YAn2eHyJlMA" TargetMode="External"/><Relationship Id="rId660" Type="http://schemas.openxmlformats.org/officeDocument/2006/relationships/hyperlink" Target="https://www.youtube.com/watch?v=IXh87AqdrTU" TargetMode="External"/><Relationship Id="rId898" Type="http://schemas.openxmlformats.org/officeDocument/2006/relationships/hyperlink" Target="https://www.youtube.com/watch?v=iNsJTl7yUzE" TargetMode="External"/><Relationship Id="rId1083" Type="http://schemas.openxmlformats.org/officeDocument/2006/relationships/hyperlink" Target="https://www.youtube.com/watch?v=kNVywF6q_Gs" TargetMode="External"/><Relationship Id="rId1290" Type="http://schemas.openxmlformats.org/officeDocument/2006/relationships/hyperlink" Target="https://www.youtube.com/watch?v=FZPvRt-elg4" TargetMode="External"/><Relationship Id="rId1304" Type="http://schemas.openxmlformats.org/officeDocument/2006/relationships/hyperlink" Target="https://www.youtube.com/watch?v=zbqyNtTCY7U" TargetMode="External"/><Relationship Id="rId1511" Type="http://schemas.openxmlformats.org/officeDocument/2006/relationships/hyperlink" Target="https://www.youtube.com/watch?v=Wf4PcE3Szyc" TargetMode="External"/><Relationship Id="rId106" Type="http://schemas.openxmlformats.org/officeDocument/2006/relationships/hyperlink" Target="https://www.youtube.com/watch?v=q7JlZxcH_i4" TargetMode="External"/><Relationship Id="rId313" Type="http://schemas.openxmlformats.org/officeDocument/2006/relationships/hyperlink" Target="https://www.youtube.com/watch?v=sdMNgGD9G_M" TargetMode="External"/><Relationship Id="rId758" Type="http://schemas.openxmlformats.org/officeDocument/2006/relationships/hyperlink" Target="https://www.youtube.com/watch?v=FPGGWJw-sp4" TargetMode="External"/><Relationship Id="rId965" Type="http://schemas.openxmlformats.org/officeDocument/2006/relationships/hyperlink" Target="https://www.youtube.com/watch?v=W-ObFM63g28" TargetMode="External"/><Relationship Id="rId1150" Type="http://schemas.openxmlformats.org/officeDocument/2006/relationships/hyperlink" Target="https://www.youtube.com/watch?v=M-V9q5ZemS0" TargetMode="External"/><Relationship Id="rId1388" Type="http://schemas.openxmlformats.org/officeDocument/2006/relationships/hyperlink" Target="https://www.youtube.com/watch?v=zd27TSl2NiA" TargetMode="External"/><Relationship Id="rId1595" Type="http://schemas.openxmlformats.org/officeDocument/2006/relationships/hyperlink" Target="https://www.youtube.com/watch?v=SGsEW1mbwGA" TargetMode="External"/><Relationship Id="rId1609" Type="http://schemas.openxmlformats.org/officeDocument/2006/relationships/hyperlink" Target="https://www.youtube.com/watch?v=DfdsIDUyKSk" TargetMode="External"/><Relationship Id="rId10" Type="http://schemas.openxmlformats.org/officeDocument/2006/relationships/hyperlink" Target="https://www.youtube.com/watch?v=O5uVCgb4o_Q" TargetMode="External"/><Relationship Id="rId94" Type="http://schemas.openxmlformats.org/officeDocument/2006/relationships/hyperlink" Target="https://www.youtube.com/watch?v=e8yOgLdBZFE" TargetMode="External"/><Relationship Id="rId397" Type="http://schemas.openxmlformats.org/officeDocument/2006/relationships/hyperlink" Target="https://www.youtube.com/watch?v=egwMEEicDHc" TargetMode="External"/><Relationship Id="rId520" Type="http://schemas.openxmlformats.org/officeDocument/2006/relationships/hyperlink" Target="https://www.youtube.com/watch?v=liLMxqCpzuI" TargetMode="External"/><Relationship Id="rId618" Type="http://schemas.openxmlformats.org/officeDocument/2006/relationships/hyperlink" Target="https://www.youtube.com/watch?v=h4t56qewd_c" TargetMode="External"/><Relationship Id="rId825" Type="http://schemas.openxmlformats.org/officeDocument/2006/relationships/hyperlink" Target="https://www.youtube.com/watch?v=cBM-Opwnwo8" TargetMode="External"/><Relationship Id="rId1248" Type="http://schemas.openxmlformats.org/officeDocument/2006/relationships/hyperlink" Target="https://www.youtube.com/watch?v=bvCOZh90n9M" TargetMode="External"/><Relationship Id="rId1455" Type="http://schemas.openxmlformats.org/officeDocument/2006/relationships/hyperlink" Target="https://www.youtube.com/watch?v=C5KkVXydeHg" TargetMode="External"/><Relationship Id="rId1662" Type="http://schemas.openxmlformats.org/officeDocument/2006/relationships/hyperlink" Target="https://www.youtube.com/watch?v=mjWU9l1mWsU" TargetMode="External"/><Relationship Id="rId257" Type="http://schemas.openxmlformats.org/officeDocument/2006/relationships/hyperlink" Target="https://www.youtube.com/watch?v=nNcFquUuKww" TargetMode="External"/><Relationship Id="rId464" Type="http://schemas.openxmlformats.org/officeDocument/2006/relationships/hyperlink" Target="https://www.youtube.com/watch?v=Xn-Ti864zyA" TargetMode="External"/><Relationship Id="rId1010" Type="http://schemas.openxmlformats.org/officeDocument/2006/relationships/hyperlink" Target="https://www.youtube.com/watch?v=e-lo3Qq2Ydc" TargetMode="External"/><Relationship Id="rId1094" Type="http://schemas.openxmlformats.org/officeDocument/2006/relationships/hyperlink" Target="https://www.youtube.com/watch?v=GH5dXYEfG1s" TargetMode="External"/><Relationship Id="rId1108" Type="http://schemas.openxmlformats.org/officeDocument/2006/relationships/hyperlink" Target="https://www.youtube.com/watch?v=d9zjkImf0rQ" TargetMode="External"/><Relationship Id="rId1315" Type="http://schemas.openxmlformats.org/officeDocument/2006/relationships/hyperlink" Target="https://www.youtube.com/watch?v=bL_QRa7uoXY" TargetMode="External"/><Relationship Id="rId117" Type="http://schemas.openxmlformats.org/officeDocument/2006/relationships/hyperlink" Target="https://www.youtube.com/watch?v=if9G7Tt-sZE" TargetMode="External"/><Relationship Id="rId671" Type="http://schemas.openxmlformats.org/officeDocument/2006/relationships/hyperlink" Target="https://www.youtube.com/watch?v=UCEGcm7G5dI" TargetMode="External"/><Relationship Id="rId769" Type="http://schemas.openxmlformats.org/officeDocument/2006/relationships/hyperlink" Target="https://www.youtube.com/watch?v=b5cyE4qEb2w" TargetMode="External"/><Relationship Id="rId976" Type="http://schemas.openxmlformats.org/officeDocument/2006/relationships/hyperlink" Target="https://www.youtube.com/watch?v=aP75eMwgE_4" TargetMode="External"/><Relationship Id="rId1399" Type="http://schemas.openxmlformats.org/officeDocument/2006/relationships/hyperlink" Target="https://www.youtube.com/watch?v=s82lFRyD-yE" TargetMode="External"/><Relationship Id="rId324" Type="http://schemas.openxmlformats.org/officeDocument/2006/relationships/hyperlink" Target="https://www.youtube.com/watch?v=EWoia45q-Ik" TargetMode="External"/><Relationship Id="rId531" Type="http://schemas.openxmlformats.org/officeDocument/2006/relationships/hyperlink" Target="https://www.youtube.com/watch?v=CKiQvH2Sumk" TargetMode="External"/><Relationship Id="rId629" Type="http://schemas.openxmlformats.org/officeDocument/2006/relationships/hyperlink" Target="https://www.youtube.com/watch?v=tnwLEMfpBMA" TargetMode="External"/><Relationship Id="rId1161" Type="http://schemas.openxmlformats.org/officeDocument/2006/relationships/hyperlink" Target="https://www.youtube.com/watch?v=SpZr7TNVDl0" TargetMode="External"/><Relationship Id="rId1259" Type="http://schemas.openxmlformats.org/officeDocument/2006/relationships/hyperlink" Target="https://www.youtube.com/watch?v=K7hYf0yIK5w" TargetMode="External"/><Relationship Id="rId1466" Type="http://schemas.openxmlformats.org/officeDocument/2006/relationships/hyperlink" Target="https://www.youtube.com/watch?v=5rsFKqn4Mm0" TargetMode="External"/><Relationship Id="rId836" Type="http://schemas.openxmlformats.org/officeDocument/2006/relationships/hyperlink" Target="https://www.youtube.com/watch?v=DltKfvtXtEg" TargetMode="External"/><Relationship Id="rId1021" Type="http://schemas.openxmlformats.org/officeDocument/2006/relationships/hyperlink" Target="https://www.youtube.com/watch?v=Pr65fOkxRBc" TargetMode="External"/><Relationship Id="rId1119" Type="http://schemas.openxmlformats.org/officeDocument/2006/relationships/hyperlink" Target="https://www.youtube.com/watch?v=cfsuose6EaM" TargetMode="External"/><Relationship Id="rId1673" Type="http://schemas.openxmlformats.org/officeDocument/2006/relationships/hyperlink" Target="https://www.youtube.com/watch?v=1B3HLega3xk" TargetMode="External"/><Relationship Id="rId903" Type="http://schemas.openxmlformats.org/officeDocument/2006/relationships/hyperlink" Target="https://www.youtube.com/watch?v=TNuBBNB-gXw" TargetMode="External"/><Relationship Id="rId1326" Type="http://schemas.openxmlformats.org/officeDocument/2006/relationships/hyperlink" Target="https://www.youtube.com/watch?v=O3Ov0w9s6rc" TargetMode="External"/><Relationship Id="rId1533" Type="http://schemas.openxmlformats.org/officeDocument/2006/relationships/hyperlink" Target="https://www.youtube.com/watch?v=9Kea0ac0XuE" TargetMode="External"/><Relationship Id="rId32" Type="http://schemas.openxmlformats.org/officeDocument/2006/relationships/hyperlink" Target="https://www.youtube.com/watch?v=sWgV3y52un0" TargetMode="External"/><Relationship Id="rId1600" Type="http://schemas.openxmlformats.org/officeDocument/2006/relationships/hyperlink" Target="https://www.youtube.com/watch?v=hzvT0vy5cjE" TargetMode="External"/><Relationship Id="rId181" Type="http://schemas.openxmlformats.org/officeDocument/2006/relationships/hyperlink" Target="https://www.youtube.com/watch?v=3GXnl-PiO5U" TargetMode="External"/><Relationship Id="rId279" Type="http://schemas.openxmlformats.org/officeDocument/2006/relationships/hyperlink" Target="https://www.youtube.com/watch?v=PAaWZTFRP9Q" TargetMode="External"/><Relationship Id="rId486" Type="http://schemas.openxmlformats.org/officeDocument/2006/relationships/hyperlink" Target="https://www.youtube.com/watch?v=WmBNuiUG6PE" TargetMode="External"/><Relationship Id="rId693" Type="http://schemas.openxmlformats.org/officeDocument/2006/relationships/hyperlink" Target="https://www.youtube.com/watch?v=QEkHcPt-Vpw" TargetMode="External"/><Relationship Id="rId139" Type="http://schemas.openxmlformats.org/officeDocument/2006/relationships/hyperlink" Target="https://www.youtube.com/watch?v=8_NFRDQrPpE" TargetMode="External"/><Relationship Id="rId346" Type="http://schemas.openxmlformats.org/officeDocument/2006/relationships/hyperlink" Target="https://www.youtube.com/watch?v=C7Nxc5rwK_o" TargetMode="External"/><Relationship Id="rId553" Type="http://schemas.openxmlformats.org/officeDocument/2006/relationships/hyperlink" Target="https://www.youtube.com/watch?v=4lJ37C_zj5U" TargetMode="External"/><Relationship Id="rId760" Type="http://schemas.openxmlformats.org/officeDocument/2006/relationships/hyperlink" Target="https://www.youtube.com/watch?v=C6j2qDzdGNQ" TargetMode="External"/><Relationship Id="rId998" Type="http://schemas.openxmlformats.org/officeDocument/2006/relationships/hyperlink" Target="https://www.youtube.com/watch?v=fdDiMm21BMA" TargetMode="External"/><Relationship Id="rId1183" Type="http://schemas.openxmlformats.org/officeDocument/2006/relationships/hyperlink" Target="https://www.youtube.com/watch?v=fWFon7aNU_Q" TargetMode="External"/><Relationship Id="rId1390" Type="http://schemas.openxmlformats.org/officeDocument/2006/relationships/hyperlink" Target="https://www.youtube.com/watch?v=yUn2rGkhUwk" TargetMode="External"/><Relationship Id="rId206" Type="http://schemas.openxmlformats.org/officeDocument/2006/relationships/hyperlink" Target="https://www.youtube.com/watch?v=9H0vbRJ2xdQ" TargetMode="External"/><Relationship Id="rId413" Type="http://schemas.openxmlformats.org/officeDocument/2006/relationships/hyperlink" Target="https://www.youtube.com/watch?v=RbwQyVch4Hw" TargetMode="External"/><Relationship Id="rId858" Type="http://schemas.openxmlformats.org/officeDocument/2006/relationships/hyperlink" Target="https://www.youtube.com/watch?v=1InBj1-VZl8" TargetMode="External"/><Relationship Id="rId1043" Type="http://schemas.openxmlformats.org/officeDocument/2006/relationships/hyperlink" Target="https://www.youtube.com/watch?v=Hoe3g_Sxwe0" TargetMode="External"/><Relationship Id="rId1488" Type="http://schemas.openxmlformats.org/officeDocument/2006/relationships/hyperlink" Target="https://www.youtube.com/watch?v=pWBWs7s0oA8" TargetMode="External"/><Relationship Id="rId620" Type="http://schemas.openxmlformats.org/officeDocument/2006/relationships/hyperlink" Target="https://www.youtube.com/watch?v=xcOUMYVCMpY" TargetMode="External"/><Relationship Id="rId718" Type="http://schemas.openxmlformats.org/officeDocument/2006/relationships/hyperlink" Target="https://www.youtube.com/watch?v=-ZM1xNdzb54" TargetMode="External"/><Relationship Id="rId925" Type="http://schemas.openxmlformats.org/officeDocument/2006/relationships/hyperlink" Target="https://www.youtube.com/watch?v=5z855Z2iFwI" TargetMode="External"/><Relationship Id="rId1250" Type="http://schemas.openxmlformats.org/officeDocument/2006/relationships/hyperlink" Target="https://www.youtube.com/watch?v=lYsl9hFLsUE" TargetMode="External"/><Relationship Id="rId1348" Type="http://schemas.openxmlformats.org/officeDocument/2006/relationships/hyperlink" Target="https://www.youtube.com/watch?v=zO8QzMWZbN4" TargetMode="External"/><Relationship Id="rId1555" Type="http://schemas.openxmlformats.org/officeDocument/2006/relationships/hyperlink" Target="https://www.youtube.com/watch?v=0KQjmGSK7lA" TargetMode="External"/><Relationship Id="rId1110" Type="http://schemas.openxmlformats.org/officeDocument/2006/relationships/hyperlink" Target="https://www.youtube.com/watch?v=bX-1RRewnD0" TargetMode="External"/><Relationship Id="rId1208" Type="http://schemas.openxmlformats.org/officeDocument/2006/relationships/hyperlink" Target="https://www.youtube.com/watch?v=-9iebN1Rp3g" TargetMode="External"/><Relationship Id="rId1415" Type="http://schemas.openxmlformats.org/officeDocument/2006/relationships/hyperlink" Target="https://www.youtube.com/watch?v=QAsJvKsd2Xk" TargetMode="External"/><Relationship Id="rId54" Type="http://schemas.openxmlformats.org/officeDocument/2006/relationships/hyperlink" Target="https://www.youtube.com/watch?v=ijQd9mqMgCc" TargetMode="External"/><Relationship Id="rId1622" Type="http://schemas.openxmlformats.org/officeDocument/2006/relationships/hyperlink" Target="https://www.youtube.com/watch?v=hjrbb94z2WI" TargetMode="External"/><Relationship Id="rId270" Type="http://schemas.openxmlformats.org/officeDocument/2006/relationships/hyperlink" Target="https://www.youtube.com/watch?v=h-tBErY7ZGE" TargetMode="External"/><Relationship Id="rId130" Type="http://schemas.openxmlformats.org/officeDocument/2006/relationships/hyperlink" Target="https://www.youtube.com/watch?v=_YeKLnNv10o" TargetMode="External"/><Relationship Id="rId368" Type="http://schemas.openxmlformats.org/officeDocument/2006/relationships/hyperlink" Target="https://www.youtube.com/watch?v=lT0vFWcIshc" TargetMode="External"/><Relationship Id="rId575" Type="http://schemas.openxmlformats.org/officeDocument/2006/relationships/hyperlink" Target="https://www.youtube.com/watch?v=l3IKqLLNeoU" TargetMode="External"/><Relationship Id="rId782" Type="http://schemas.openxmlformats.org/officeDocument/2006/relationships/hyperlink" Target="https://www.youtube.com/watch?v=xQhDtSXlXW8" TargetMode="External"/><Relationship Id="rId228" Type="http://schemas.openxmlformats.org/officeDocument/2006/relationships/hyperlink" Target="https://www.youtube.com/watch?v=HIkgY0Rz1jU" TargetMode="External"/><Relationship Id="rId435" Type="http://schemas.openxmlformats.org/officeDocument/2006/relationships/hyperlink" Target="https://www.youtube.com/watch?v=HryYsiKwK1c" TargetMode="External"/><Relationship Id="rId642" Type="http://schemas.openxmlformats.org/officeDocument/2006/relationships/hyperlink" Target="https://www.youtube.com/watch?v=cABfEaP2IHo" TargetMode="External"/><Relationship Id="rId1065" Type="http://schemas.openxmlformats.org/officeDocument/2006/relationships/hyperlink" Target="https://www.youtube.com/watch?v=uhWr1jCXgKw" TargetMode="External"/><Relationship Id="rId1272" Type="http://schemas.openxmlformats.org/officeDocument/2006/relationships/hyperlink" Target="https://www.youtube.com/watch?v=sAnEiZPkG3E" TargetMode="External"/><Relationship Id="rId502" Type="http://schemas.openxmlformats.org/officeDocument/2006/relationships/hyperlink" Target="https://www.youtube.com/watch?v=dKC3j3HFxoI" TargetMode="External"/><Relationship Id="rId947" Type="http://schemas.openxmlformats.org/officeDocument/2006/relationships/hyperlink" Target="https://www.youtube.com/watch?v=3se4kBO2sPk" TargetMode="External"/><Relationship Id="rId1132" Type="http://schemas.openxmlformats.org/officeDocument/2006/relationships/hyperlink" Target="https://www.youtube.com/watch?v=MGo0h27xwVc" TargetMode="External"/><Relationship Id="rId1577" Type="http://schemas.openxmlformats.org/officeDocument/2006/relationships/hyperlink" Target="https://www.youtube.com/watch?v=hJgAelRzsQY" TargetMode="External"/><Relationship Id="rId76" Type="http://schemas.openxmlformats.org/officeDocument/2006/relationships/hyperlink" Target="https://www.youtube.com/watch?v=xBkn7-YopVI" TargetMode="External"/><Relationship Id="rId807" Type="http://schemas.openxmlformats.org/officeDocument/2006/relationships/hyperlink" Target="https://www.youtube.com/watch?v=Xyx1la9c8Mg" TargetMode="External"/><Relationship Id="rId1437" Type="http://schemas.openxmlformats.org/officeDocument/2006/relationships/hyperlink" Target="https://www.youtube.com/watch?v=Qc4eNVswmDk" TargetMode="External"/><Relationship Id="rId1644" Type="http://schemas.openxmlformats.org/officeDocument/2006/relationships/hyperlink" Target="https://www.youtube.com/watch?v=SukisKJve7o" TargetMode="External"/><Relationship Id="rId1504" Type="http://schemas.openxmlformats.org/officeDocument/2006/relationships/hyperlink" Target="https://www.youtube.com/watch?v=Q56f_RX-jS4" TargetMode="External"/><Relationship Id="rId292" Type="http://schemas.openxmlformats.org/officeDocument/2006/relationships/hyperlink" Target="https://www.youtube.com/watch?v=hupH1zvf-8k" TargetMode="External"/><Relationship Id="rId597" Type="http://schemas.openxmlformats.org/officeDocument/2006/relationships/hyperlink" Target="https://www.youtube.com/watch?v=boCS71jCP3M" TargetMode="External"/><Relationship Id="rId152" Type="http://schemas.openxmlformats.org/officeDocument/2006/relationships/hyperlink" Target="https://www.youtube.com/watch?v=Tl3LSdatgdw" TargetMode="External"/><Relationship Id="rId457" Type="http://schemas.openxmlformats.org/officeDocument/2006/relationships/hyperlink" Target="https://www.youtube.com/watch?v=LfdJS_8M8bY" TargetMode="External"/><Relationship Id="rId1087" Type="http://schemas.openxmlformats.org/officeDocument/2006/relationships/hyperlink" Target="https://www.youtube.com/watch?v=PHvHMiPiKao" TargetMode="External"/><Relationship Id="rId1294" Type="http://schemas.openxmlformats.org/officeDocument/2006/relationships/hyperlink" Target="https://www.youtube.com/watch?v=hkXHmWXZrdc" TargetMode="External"/><Relationship Id="rId664" Type="http://schemas.openxmlformats.org/officeDocument/2006/relationships/hyperlink" Target="https://www.youtube.com/watch?v=HABbAHdfdXk" TargetMode="External"/><Relationship Id="rId871" Type="http://schemas.openxmlformats.org/officeDocument/2006/relationships/hyperlink" Target="https://www.youtube.com/watch?v=gFXILIBTfG4" TargetMode="External"/><Relationship Id="rId969" Type="http://schemas.openxmlformats.org/officeDocument/2006/relationships/hyperlink" Target="https://www.youtube.com/watch?v=WrkrlLC66do" TargetMode="External"/><Relationship Id="rId1599" Type="http://schemas.openxmlformats.org/officeDocument/2006/relationships/hyperlink" Target="https://www.youtube.com/watch?v=hzvT0vy5cjE" TargetMode="External"/><Relationship Id="rId317" Type="http://schemas.openxmlformats.org/officeDocument/2006/relationships/hyperlink" Target="https://www.youtube.com/watch?v=vWlL1J_O7Ug" TargetMode="External"/><Relationship Id="rId524" Type="http://schemas.openxmlformats.org/officeDocument/2006/relationships/hyperlink" Target="https://www.youtube.com/watch?v=DbKzsa970Vg" TargetMode="External"/><Relationship Id="rId731" Type="http://schemas.openxmlformats.org/officeDocument/2006/relationships/hyperlink" Target="https://www.youtube.com/watch?v=-wj8gyaxkOM" TargetMode="External"/><Relationship Id="rId1154" Type="http://schemas.openxmlformats.org/officeDocument/2006/relationships/hyperlink" Target="https://www.youtube.com/watch?v=B5ienCg_3XA" TargetMode="External"/><Relationship Id="rId1361" Type="http://schemas.openxmlformats.org/officeDocument/2006/relationships/hyperlink" Target="https://www.youtube.com/watch?v=mtETTbjKdWw" TargetMode="External"/><Relationship Id="rId1459" Type="http://schemas.openxmlformats.org/officeDocument/2006/relationships/hyperlink" Target="https://www.youtube.com/watch?v=k4NUlfqqT9I" TargetMode="External"/><Relationship Id="rId98" Type="http://schemas.openxmlformats.org/officeDocument/2006/relationships/hyperlink" Target="https://www.youtube.com/watch?v=tHl9jLqFUQI" TargetMode="External"/><Relationship Id="rId829" Type="http://schemas.openxmlformats.org/officeDocument/2006/relationships/hyperlink" Target="https://www.youtube.com/watch?v=p3HT3YVfGMI" TargetMode="External"/><Relationship Id="rId1014" Type="http://schemas.openxmlformats.org/officeDocument/2006/relationships/hyperlink" Target="https://www.youtube.com/watch?v=J69NF6aXY6s" TargetMode="External"/><Relationship Id="rId1221" Type="http://schemas.openxmlformats.org/officeDocument/2006/relationships/hyperlink" Target="https://www.youtube.com/watch?v=57Uw6e3_yyM" TargetMode="External"/><Relationship Id="rId1666" Type="http://schemas.openxmlformats.org/officeDocument/2006/relationships/hyperlink" Target="https://www.youtube.com/watch?v=mWm-CztZqsg" TargetMode="External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youtube.com/watch?v=-m946ymL2gI" TargetMode="External"/><Relationship Id="rId671" Type="http://schemas.openxmlformats.org/officeDocument/2006/relationships/hyperlink" Target="https://www.youtube.com/watch?v=0MNViPAhZPE" TargetMode="External"/><Relationship Id="rId769" Type="http://schemas.openxmlformats.org/officeDocument/2006/relationships/hyperlink" Target="https://www.youtube.com/watch?v=DHS3tMFrmuA" TargetMode="External"/><Relationship Id="rId21" Type="http://schemas.openxmlformats.org/officeDocument/2006/relationships/hyperlink" Target="https://www.youtube.com/watch?v=puRWLEvIszo" TargetMode="External"/><Relationship Id="rId324" Type="http://schemas.openxmlformats.org/officeDocument/2006/relationships/hyperlink" Target="https://www.youtube.com/watch?v=Etq2VsUjhho" TargetMode="External"/><Relationship Id="rId531" Type="http://schemas.openxmlformats.org/officeDocument/2006/relationships/hyperlink" Target="https://www.youtube.com/watch?v=_e5eGuKaA74" TargetMode="External"/><Relationship Id="rId629" Type="http://schemas.openxmlformats.org/officeDocument/2006/relationships/hyperlink" Target="https://www.youtube.com/watch?v=_Pbr0L0KQb4" TargetMode="External"/><Relationship Id="rId170" Type="http://schemas.openxmlformats.org/officeDocument/2006/relationships/hyperlink" Target="https://www.youtube.com/watch?v=6SYIuhm56mI" TargetMode="External"/><Relationship Id="rId836" Type="http://schemas.openxmlformats.org/officeDocument/2006/relationships/hyperlink" Target="https://www.youtube.com/watch?v=ZxoxPapPxXk" TargetMode="External"/><Relationship Id="rId268" Type="http://schemas.openxmlformats.org/officeDocument/2006/relationships/hyperlink" Target="https://www.youtube.com/watch?v=jlQz1KckSNA" TargetMode="External"/><Relationship Id="rId475" Type="http://schemas.openxmlformats.org/officeDocument/2006/relationships/hyperlink" Target="https://www.youtube.com/watch?v=m39mp0PuN5c" TargetMode="External"/><Relationship Id="rId682" Type="http://schemas.openxmlformats.org/officeDocument/2006/relationships/hyperlink" Target="https://www.youtube.com/watch?v=oMoNZZoCJIY" TargetMode="External"/><Relationship Id="rId32" Type="http://schemas.openxmlformats.org/officeDocument/2006/relationships/hyperlink" Target="https://www.youtube.com/watch?v=F4-QgH_wHZw" TargetMode="External"/><Relationship Id="rId128" Type="http://schemas.openxmlformats.org/officeDocument/2006/relationships/hyperlink" Target="https://www.youtube.com/watch?v=wNaFvx68ZwI" TargetMode="External"/><Relationship Id="rId335" Type="http://schemas.openxmlformats.org/officeDocument/2006/relationships/hyperlink" Target="https://www.youtube.com/watch?v=p_ETYBpqsro" TargetMode="External"/><Relationship Id="rId542" Type="http://schemas.openxmlformats.org/officeDocument/2006/relationships/hyperlink" Target="https://www.youtube.com/watch?v=kNVywF6q_Gs" TargetMode="External"/><Relationship Id="rId181" Type="http://schemas.openxmlformats.org/officeDocument/2006/relationships/hyperlink" Target="https://www.youtube.com/watch?v=WKBkmrCZAy4" TargetMode="External"/><Relationship Id="rId402" Type="http://schemas.openxmlformats.org/officeDocument/2006/relationships/hyperlink" Target="https://www.youtube.com/watch?v=oBYXZMBEkMs" TargetMode="External"/><Relationship Id="rId279" Type="http://schemas.openxmlformats.org/officeDocument/2006/relationships/hyperlink" Target="https://www.youtube.com/watch?v=_9YAOHdo5xc" TargetMode="External"/><Relationship Id="rId486" Type="http://schemas.openxmlformats.org/officeDocument/2006/relationships/hyperlink" Target="https://www.youtube.com/watch?v=h8IMmx1HBlQ" TargetMode="External"/><Relationship Id="rId693" Type="http://schemas.openxmlformats.org/officeDocument/2006/relationships/hyperlink" Target="https://www.youtube.com/watch?v=Vae88T30OF4" TargetMode="External"/><Relationship Id="rId707" Type="http://schemas.openxmlformats.org/officeDocument/2006/relationships/hyperlink" Target="https://www.youtube.com/watch?v=ArEGYzPR6Gg" TargetMode="External"/><Relationship Id="rId43" Type="http://schemas.openxmlformats.org/officeDocument/2006/relationships/hyperlink" Target="https://www.youtube.com/watch?v=s4eSFy_5CRg" TargetMode="External"/><Relationship Id="rId139" Type="http://schemas.openxmlformats.org/officeDocument/2006/relationships/hyperlink" Target="https://www.youtube.com/watch?v=HqASokIXtQ4" TargetMode="External"/><Relationship Id="rId346" Type="http://schemas.openxmlformats.org/officeDocument/2006/relationships/hyperlink" Target="https://www.youtube.com/watch?v=_zjxi7HxmZ8" TargetMode="External"/><Relationship Id="rId553" Type="http://schemas.openxmlformats.org/officeDocument/2006/relationships/hyperlink" Target="https://www.youtube.com/watch?v=E57nVL18akA" TargetMode="External"/><Relationship Id="rId760" Type="http://schemas.openxmlformats.org/officeDocument/2006/relationships/hyperlink" Target="https://www.youtube.com/watch?v=-F8-auGIUpk" TargetMode="External"/><Relationship Id="rId192" Type="http://schemas.openxmlformats.org/officeDocument/2006/relationships/hyperlink" Target="https://www.youtube.com/watch?v=oe1ODfyjAN8" TargetMode="External"/><Relationship Id="rId206" Type="http://schemas.openxmlformats.org/officeDocument/2006/relationships/hyperlink" Target="https://www.youtube.com/watch?v=fmYMd92PqUk" TargetMode="External"/><Relationship Id="rId413" Type="http://schemas.openxmlformats.org/officeDocument/2006/relationships/hyperlink" Target="https://www.youtube.com/watch?v=cBM-Opwnwo8" TargetMode="External"/><Relationship Id="rId497" Type="http://schemas.openxmlformats.org/officeDocument/2006/relationships/hyperlink" Target="https://www.youtube.com/watch?v=DAZfqZOD3Dc" TargetMode="External"/><Relationship Id="rId620" Type="http://schemas.openxmlformats.org/officeDocument/2006/relationships/hyperlink" Target="https://www.youtube.com/watch?v=BwXQpkzx_WQ" TargetMode="External"/><Relationship Id="rId718" Type="http://schemas.openxmlformats.org/officeDocument/2006/relationships/hyperlink" Target="https://www.youtube.com/watch?v=mU6xNwie_mY" TargetMode="External"/><Relationship Id="rId357" Type="http://schemas.openxmlformats.org/officeDocument/2006/relationships/hyperlink" Target="https://www.youtube.com/watch?v=E60iQmIq72E" TargetMode="External"/><Relationship Id="rId54" Type="http://schemas.openxmlformats.org/officeDocument/2006/relationships/hyperlink" Target="https://www.youtube.com/watch?v=5GnUWkrEXVs" TargetMode="External"/><Relationship Id="rId217" Type="http://schemas.openxmlformats.org/officeDocument/2006/relationships/hyperlink" Target="https://www.youtube.com/watch?v=E0MqXuryFG4" TargetMode="External"/><Relationship Id="rId564" Type="http://schemas.openxmlformats.org/officeDocument/2006/relationships/hyperlink" Target="https://www.youtube.com/watch?v=bzx0nynHIzs" TargetMode="External"/><Relationship Id="rId771" Type="http://schemas.openxmlformats.org/officeDocument/2006/relationships/hyperlink" Target="https://www.youtube.com/watch?v=L_2Xx_nzmYw" TargetMode="External"/><Relationship Id="rId424" Type="http://schemas.openxmlformats.org/officeDocument/2006/relationships/hyperlink" Target="https://www.youtube.com/watch?v=czu4M978vUk" TargetMode="External"/><Relationship Id="rId631" Type="http://schemas.openxmlformats.org/officeDocument/2006/relationships/hyperlink" Target="https://www.youtube.com/watch?v=fdHjqVEQvLw" TargetMode="External"/><Relationship Id="rId729" Type="http://schemas.openxmlformats.org/officeDocument/2006/relationships/hyperlink" Target="https://www.youtube.com/watch?v=rgDQoGx0czY" TargetMode="External"/><Relationship Id="rId23" Type="http://schemas.openxmlformats.org/officeDocument/2006/relationships/hyperlink" Target="https://www.youtube.com/watch?v=Md8J3P5kQg8" TargetMode="External"/><Relationship Id="rId119" Type="http://schemas.openxmlformats.org/officeDocument/2006/relationships/hyperlink" Target="https://www.youtube.com/watch?v=1sjeOLfKEGE" TargetMode="External"/><Relationship Id="rId270" Type="http://schemas.openxmlformats.org/officeDocument/2006/relationships/hyperlink" Target="https://www.youtube.com/watch?v=SKwLz6aI3aU" TargetMode="External"/><Relationship Id="rId326" Type="http://schemas.openxmlformats.org/officeDocument/2006/relationships/hyperlink" Target="https://www.youtube.com/watch?v=uVgw4vdhXrE" TargetMode="External"/><Relationship Id="rId533" Type="http://schemas.openxmlformats.org/officeDocument/2006/relationships/hyperlink" Target="https://www.youtube.com/watch?v=uhWr1jCXgKw" TargetMode="External"/><Relationship Id="rId65" Type="http://schemas.openxmlformats.org/officeDocument/2006/relationships/hyperlink" Target="https://www.youtube.com/watch?v=_YeKLnNv10o" TargetMode="External"/><Relationship Id="rId130" Type="http://schemas.openxmlformats.org/officeDocument/2006/relationships/hyperlink" Target="https://www.youtube.com/watch?v=G8BdYALTyww" TargetMode="External"/><Relationship Id="rId368" Type="http://schemas.openxmlformats.org/officeDocument/2006/relationships/hyperlink" Target="https://www.youtube.com/watch?v=u-xx8QpSGLA" TargetMode="External"/><Relationship Id="rId575" Type="http://schemas.openxmlformats.org/officeDocument/2006/relationships/hyperlink" Target="https://www.youtube.com/watch?v=M-V9q5ZemS0" TargetMode="External"/><Relationship Id="rId740" Type="http://schemas.openxmlformats.org/officeDocument/2006/relationships/hyperlink" Target="https://www.youtube.com/watch?v=RHyYZy3kj0s" TargetMode="External"/><Relationship Id="rId782" Type="http://schemas.openxmlformats.org/officeDocument/2006/relationships/hyperlink" Target="https://www.youtube.com/watch?v=_FRnuiBZ0BY" TargetMode="External"/><Relationship Id="rId838" Type="http://schemas.openxmlformats.org/officeDocument/2006/relationships/hyperlink" Target="https://www.youtube.com/watch?v=rbYdXbEVm6E" TargetMode="External"/><Relationship Id="rId172" Type="http://schemas.openxmlformats.org/officeDocument/2006/relationships/hyperlink" Target="https://www.youtube.com/watch?v=vA-P06J_i5I" TargetMode="External"/><Relationship Id="rId228" Type="http://schemas.openxmlformats.org/officeDocument/2006/relationships/hyperlink" Target="https://www.youtube.com/watch?v=tP3zyrhIXkw" TargetMode="External"/><Relationship Id="rId435" Type="http://schemas.openxmlformats.org/officeDocument/2006/relationships/hyperlink" Target="https://www.youtube.com/watch?v=bOCx853wJ3E" TargetMode="External"/><Relationship Id="rId477" Type="http://schemas.openxmlformats.org/officeDocument/2006/relationships/hyperlink" Target="https://www.youtube.com/watch?v=5uJuGG-OjLI" TargetMode="External"/><Relationship Id="rId600" Type="http://schemas.openxmlformats.org/officeDocument/2006/relationships/hyperlink" Target="https://www.youtube.com/watch?v=LNyJgNjCDuU" TargetMode="External"/><Relationship Id="rId642" Type="http://schemas.openxmlformats.org/officeDocument/2006/relationships/hyperlink" Target="https://www.youtube.com/watch?v=42SNpiK63A8" TargetMode="External"/><Relationship Id="rId684" Type="http://schemas.openxmlformats.org/officeDocument/2006/relationships/hyperlink" Target="https://www.youtube.com/watch?v=f2bvuGMx8nI" TargetMode="External"/><Relationship Id="rId281" Type="http://schemas.openxmlformats.org/officeDocument/2006/relationships/hyperlink" Target="https://www.youtube.com/watch?v=4Vn6lJCOAXs" TargetMode="External"/><Relationship Id="rId337" Type="http://schemas.openxmlformats.org/officeDocument/2006/relationships/hyperlink" Target="https://www.youtube.com/watch?v=VgjT6O-liMM" TargetMode="External"/><Relationship Id="rId502" Type="http://schemas.openxmlformats.org/officeDocument/2006/relationships/hyperlink" Target="https://www.youtube.com/watch?v=Dl8MUnLfEsk" TargetMode="External"/><Relationship Id="rId34" Type="http://schemas.openxmlformats.org/officeDocument/2006/relationships/hyperlink" Target="https://www.youtube.com/watch?v=An-3oRTlCvY" TargetMode="External"/><Relationship Id="rId76" Type="http://schemas.openxmlformats.org/officeDocument/2006/relationships/hyperlink" Target="https://www.youtube.com/watch?v=Tl3LSdatgdw" TargetMode="External"/><Relationship Id="rId141" Type="http://schemas.openxmlformats.org/officeDocument/2006/relationships/hyperlink" Target="https://www.youtube.com/watch?v=twL4OsI-tM8" TargetMode="External"/><Relationship Id="rId379" Type="http://schemas.openxmlformats.org/officeDocument/2006/relationships/hyperlink" Target="https://www.youtube.com/watch?v=FPGGWJw-sp4" TargetMode="External"/><Relationship Id="rId544" Type="http://schemas.openxmlformats.org/officeDocument/2006/relationships/hyperlink" Target="https://www.youtube.com/watch?v=PHvHMiPiKao" TargetMode="External"/><Relationship Id="rId586" Type="http://schemas.openxmlformats.org/officeDocument/2006/relationships/hyperlink" Target="https://www.youtube.com/watch?v=ulQWJH2e4PM" TargetMode="External"/><Relationship Id="rId751" Type="http://schemas.openxmlformats.org/officeDocument/2006/relationships/hyperlink" Target="https://www.youtube.com/watch?v=70Rm7Fm_EtI" TargetMode="External"/><Relationship Id="rId793" Type="http://schemas.openxmlformats.org/officeDocument/2006/relationships/hyperlink" Target="https://www.youtube.com/watch?v=6sLxUkDbEhU" TargetMode="External"/><Relationship Id="rId807" Type="http://schemas.openxmlformats.org/officeDocument/2006/relationships/hyperlink" Target="https://www.youtube.com/watch?v=SNdeNyI3SdQ" TargetMode="External"/><Relationship Id="rId7" Type="http://schemas.openxmlformats.org/officeDocument/2006/relationships/hyperlink" Target="https://www.youtube.com/watch?v=mjekd4noS1U" TargetMode="External"/><Relationship Id="rId183" Type="http://schemas.openxmlformats.org/officeDocument/2006/relationships/hyperlink" Target="https://www.youtube.com/watch?v=p0zCmMSaka0" TargetMode="External"/><Relationship Id="rId239" Type="http://schemas.openxmlformats.org/officeDocument/2006/relationships/hyperlink" Target="https://www.youtube.com/watch?v=E3Y2PKiWMRs" TargetMode="External"/><Relationship Id="rId390" Type="http://schemas.openxmlformats.org/officeDocument/2006/relationships/hyperlink" Target="https://www.youtube.com/watch?v=NUTtUP_1jns" TargetMode="External"/><Relationship Id="rId404" Type="http://schemas.openxmlformats.org/officeDocument/2006/relationships/hyperlink" Target="https://www.youtube.com/watch?v=Xyx1la9c8Mg" TargetMode="External"/><Relationship Id="rId446" Type="http://schemas.openxmlformats.org/officeDocument/2006/relationships/hyperlink" Target="https://www.youtube.com/watch?v=jDeevLZhCLc" TargetMode="External"/><Relationship Id="rId611" Type="http://schemas.openxmlformats.org/officeDocument/2006/relationships/hyperlink" Target="https://www.youtube.com/watch?v=57Uw6e3_yyM" TargetMode="External"/><Relationship Id="rId653" Type="http://schemas.openxmlformats.org/officeDocument/2006/relationships/hyperlink" Target="https://www.youtube.com/watch?v=5UKQ6aLHOVU" TargetMode="External"/><Relationship Id="rId250" Type="http://schemas.openxmlformats.org/officeDocument/2006/relationships/hyperlink" Target="https://www.youtube.com/watch?v=Ipyi_bjJnvg" TargetMode="External"/><Relationship Id="rId292" Type="http://schemas.openxmlformats.org/officeDocument/2006/relationships/hyperlink" Target="https://www.youtube.com/watch?v=1_faWFj4A2I" TargetMode="External"/><Relationship Id="rId306" Type="http://schemas.openxmlformats.org/officeDocument/2006/relationships/hyperlink" Target="https://www.youtube.com/watch?v=TahRgO2-9r4" TargetMode="External"/><Relationship Id="rId488" Type="http://schemas.openxmlformats.org/officeDocument/2006/relationships/hyperlink" Target="https://www.youtube.com/watch?v=aP75eMwgE_4" TargetMode="External"/><Relationship Id="rId695" Type="http://schemas.openxmlformats.org/officeDocument/2006/relationships/hyperlink" Target="https://www.youtube.com/watch?v=yUn2rGkhUwk" TargetMode="External"/><Relationship Id="rId709" Type="http://schemas.openxmlformats.org/officeDocument/2006/relationships/hyperlink" Target="https://www.youtube.com/watch?v=-Bn7zJDzTM0" TargetMode="External"/><Relationship Id="rId45" Type="http://schemas.openxmlformats.org/officeDocument/2006/relationships/hyperlink" Target="https://www.youtube.com/watch?v=ocWwSArbytE" TargetMode="External"/><Relationship Id="rId87" Type="http://schemas.openxmlformats.org/officeDocument/2006/relationships/hyperlink" Target="https://www.youtube.com/watch?v=dkZ6L8LMHX8" TargetMode="External"/><Relationship Id="rId110" Type="http://schemas.openxmlformats.org/officeDocument/2006/relationships/hyperlink" Target="https://www.youtube.com/watch?v=RTr49FVzrEY" TargetMode="External"/><Relationship Id="rId348" Type="http://schemas.openxmlformats.org/officeDocument/2006/relationships/hyperlink" Target="https://www.youtube.com/watch?v=iNJg19oUsp8" TargetMode="External"/><Relationship Id="rId513" Type="http://schemas.openxmlformats.org/officeDocument/2006/relationships/hyperlink" Target="https://www.youtube.com/watch?v=1VeN-MUxgGY" TargetMode="External"/><Relationship Id="rId555" Type="http://schemas.openxmlformats.org/officeDocument/2006/relationships/hyperlink" Target="https://www.youtube.com/watch?v=bX-1RRewnD0" TargetMode="External"/><Relationship Id="rId597" Type="http://schemas.openxmlformats.org/officeDocument/2006/relationships/hyperlink" Target="https://www.youtube.com/watch?v=O44nwK-nJZs" TargetMode="External"/><Relationship Id="rId720" Type="http://schemas.openxmlformats.org/officeDocument/2006/relationships/hyperlink" Target="https://www.youtube.com/watch?v=Kd2EoX7NsT8" TargetMode="External"/><Relationship Id="rId762" Type="http://schemas.openxmlformats.org/officeDocument/2006/relationships/hyperlink" Target="https://www.youtube.com/watch?v=jDOd9pdebB0" TargetMode="External"/><Relationship Id="rId818" Type="http://schemas.openxmlformats.org/officeDocument/2006/relationships/hyperlink" Target="https://www.youtube.com/watch?v=2_aZEZ5NIbE" TargetMode="External"/><Relationship Id="rId152" Type="http://schemas.openxmlformats.org/officeDocument/2006/relationships/hyperlink" Target="https://www.youtube.com/watch?v=NJoGsA0HY9Q" TargetMode="External"/><Relationship Id="rId194" Type="http://schemas.openxmlformats.org/officeDocument/2006/relationships/hyperlink" Target="https://www.youtube.com/watch?v=2iDNJRz-8lY" TargetMode="External"/><Relationship Id="rId208" Type="http://schemas.openxmlformats.org/officeDocument/2006/relationships/hyperlink" Target="https://www.youtube.com/watch?v=Ts4BcS_kw4k" TargetMode="External"/><Relationship Id="rId415" Type="http://schemas.openxmlformats.org/officeDocument/2006/relationships/hyperlink" Target="https://www.youtube.com/watch?v=p3HT3YVfGMI" TargetMode="External"/><Relationship Id="rId457" Type="http://schemas.openxmlformats.org/officeDocument/2006/relationships/hyperlink" Target="https://www.youtube.com/watch?v=rTeKZRsZvDY" TargetMode="External"/><Relationship Id="rId622" Type="http://schemas.openxmlformats.org/officeDocument/2006/relationships/hyperlink" Target="https://www.youtube.com/watch?v=CE8D2zpn-yc" TargetMode="External"/><Relationship Id="rId261" Type="http://schemas.openxmlformats.org/officeDocument/2006/relationships/hyperlink" Target="https://www.youtube.com/watch?v=dqjUBU2XFCI" TargetMode="External"/><Relationship Id="rId499" Type="http://schemas.openxmlformats.org/officeDocument/2006/relationships/hyperlink" Target="https://www.youtube.com/watch?v=fdDiMm21BMA" TargetMode="External"/><Relationship Id="rId664" Type="http://schemas.openxmlformats.org/officeDocument/2006/relationships/hyperlink" Target="https://www.youtube.com/watch?v=no_4kFroldQ" TargetMode="External"/><Relationship Id="rId14" Type="http://schemas.openxmlformats.org/officeDocument/2006/relationships/hyperlink" Target="https://www.youtube.com/watch?v=VbBQa7cMmrI" TargetMode="External"/><Relationship Id="rId56" Type="http://schemas.openxmlformats.org/officeDocument/2006/relationships/hyperlink" Target="https://www.youtube.com/watch?v=dDxk_qVS6H0" TargetMode="External"/><Relationship Id="rId317" Type="http://schemas.openxmlformats.org/officeDocument/2006/relationships/hyperlink" Target="https://www.youtube.com/watch?v=jCCzaz18imQ" TargetMode="External"/><Relationship Id="rId359" Type="http://schemas.openxmlformats.org/officeDocument/2006/relationships/hyperlink" Target="https://www.youtube.com/watch?v=-ZM1xNdzb54" TargetMode="External"/><Relationship Id="rId524" Type="http://schemas.openxmlformats.org/officeDocument/2006/relationships/hyperlink" Target="https://www.youtube.com/watch?v=C_xsXnRd_uc" TargetMode="External"/><Relationship Id="rId566" Type="http://schemas.openxmlformats.org/officeDocument/2006/relationships/hyperlink" Target="https://www.youtube.com/watch?v=MGo0h27xwVc" TargetMode="External"/><Relationship Id="rId731" Type="http://schemas.openxmlformats.org/officeDocument/2006/relationships/hyperlink" Target="https://www.youtube.com/watch?v=H0_-an5hio8" TargetMode="External"/><Relationship Id="rId773" Type="http://schemas.openxmlformats.org/officeDocument/2006/relationships/hyperlink" Target="https://www.youtube.com/watch?v=Ad1QV0v38vI" TargetMode="External"/><Relationship Id="rId98" Type="http://schemas.openxmlformats.org/officeDocument/2006/relationships/hyperlink" Target="https://www.youtube.com/watch?v=9wxU26imCDU" TargetMode="External"/><Relationship Id="rId121" Type="http://schemas.openxmlformats.org/officeDocument/2006/relationships/hyperlink" Target="https://www.youtube.com/watch?v=NxwspcPEi8U" TargetMode="External"/><Relationship Id="rId163" Type="http://schemas.openxmlformats.org/officeDocument/2006/relationships/hyperlink" Target="https://www.youtube.com/watch?v=v1saF60SGW0" TargetMode="External"/><Relationship Id="rId219" Type="http://schemas.openxmlformats.org/officeDocument/2006/relationships/hyperlink" Target="https://www.youtube.com/watch?v=oHdP5WsVamE" TargetMode="External"/><Relationship Id="rId370" Type="http://schemas.openxmlformats.org/officeDocument/2006/relationships/hyperlink" Target="https://www.youtube.com/watch?v=JQTctGQOhsg" TargetMode="External"/><Relationship Id="rId426" Type="http://schemas.openxmlformats.org/officeDocument/2006/relationships/hyperlink" Target="https://www.youtube.com/watch?v=9rBxmGg1KDU" TargetMode="External"/><Relationship Id="rId633" Type="http://schemas.openxmlformats.org/officeDocument/2006/relationships/hyperlink" Target="https://www.youtube.com/watch?v=ASypvyCrtxo" TargetMode="External"/><Relationship Id="rId829" Type="http://schemas.openxmlformats.org/officeDocument/2006/relationships/hyperlink" Target="https://www.youtube.com/watch?v=tZ0e8JRu_9U" TargetMode="External"/><Relationship Id="rId230" Type="http://schemas.openxmlformats.org/officeDocument/2006/relationships/hyperlink" Target="https://www.youtube.com/watch?v=fe_Ofjozmjs" TargetMode="External"/><Relationship Id="rId468" Type="http://schemas.openxmlformats.org/officeDocument/2006/relationships/hyperlink" Target="https://www.youtube.com/watch?v=fbe8zgbwOI0" TargetMode="External"/><Relationship Id="rId675" Type="http://schemas.openxmlformats.org/officeDocument/2006/relationships/hyperlink" Target="https://www.youtube.com/watch?v=LAaBLhGJ0jg" TargetMode="External"/><Relationship Id="rId840" Type="http://schemas.openxmlformats.org/officeDocument/2006/relationships/hyperlink" Target="https://www.youtube.com/watch?v=hCCNpPNigVc" TargetMode="External"/><Relationship Id="rId25" Type="http://schemas.openxmlformats.org/officeDocument/2006/relationships/hyperlink" Target="https://www.youtube.com/watch?v=p4d593QWmA8" TargetMode="External"/><Relationship Id="rId67" Type="http://schemas.openxmlformats.org/officeDocument/2006/relationships/hyperlink" Target="https://www.youtube.com/watch?v=GvIhe7-wsUQ" TargetMode="External"/><Relationship Id="rId272" Type="http://schemas.openxmlformats.org/officeDocument/2006/relationships/hyperlink" Target="https://www.youtube.com/watch?v=4eC_ArZrwkc" TargetMode="External"/><Relationship Id="rId328" Type="http://schemas.openxmlformats.org/officeDocument/2006/relationships/hyperlink" Target="https://www.youtube.com/watch?v=nBFyrKYI6TU" TargetMode="External"/><Relationship Id="rId535" Type="http://schemas.openxmlformats.org/officeDocument/2006/relationships/hyperlink" Target="https://www.youtube.com/watch?v=JnhUmq0va4A" TargetMode="External"/><Relationship Id="rId577" Type="http://schemas.openxmlformats.org/officeDocument/2006/relationships/hyperlink" Target="https://www.youtube.com/watch?v=B5ienCg_3XA" TargetMode="External"/><Relationship Id="rId700" Type="http://schemas.openxmlformats.org/officeDocument/2006/relationships/hyperlink" Target="https://www.youtube.com/watch?v=s82lFRyD-yE" TargetMode="External"/><Relationship Id="rId742" Type="http://schemas.openxmlformats.org/officeDocument/2006/relationships/hyperlink" Target="https://www.youtube.com/watch?v=bXK-cEAOvac" TargetMode="External"/><Relationship Id="rId132" Type="http://schemas.openxmlformats.org/officeDocument/2006/relationships/hyperlink" Target="https://www.youtube.com/watch?v=3KVjedMf5J4" TargetMode="External"/><Relationship Id="rId174" Type="http://schemas.openxmlformats.org/officeDocument/2006/relationships/hyperlink" Target="https://www.youtube.com/watch?v=gFDJrF8wqgQ" TargetMode="External"/><Relationship Id="rId381" Type="http://schemas.openxmlformats.org/officeDocument/2006/relationships/hyperlink" Target="https://www.youtube.com/watch?v=32jXb9B1jls" TargetMode="External"/><Relationship Id="rId602" Type="http://schemas.openxmlformats.org/officeDocument/2006/relationships/hyperlink" Target="https://www.youtube.com/watch?v=jDzBqJKtI2Q" TargetMode="External"/><Relationship Id="rId784" Type="http://schemas.openxmlformats.org/officeDocument/2006/relationships/hyperlink" Target="https://www.youtube.com/watch?v=ezGT1s7icnE" TargetMode="External"/><Relationship Id="rId241" Type="http://schemas.openxmlformats.org/officeDocument/2006/relationships/hyperlink" Target="https://www.youtube.com/watch?v=EFzGb3DYHQo" TargetMode="External"/><Relationship Id="rId437" Type="http://schemas.openxmlformats.org/officeDocument/2006/relationships/hyperlink" Target="https://www.youtube.com/watch?v=GWzHZ6wjCao" TargetMode="External"/><Relationship Id="rId479" Type="http://schemas.openxmlformats.org/officeDocument/2006/relationships/hyperlink" Target="https://www.youtube.com/watch?v=s2SSedCJ29M" TargetMode="External"/><Relationship Id="rId644" Type="http://schemas.openxmlformats.org/officeDocument/2006/relationships/hyperlink" Target="https://www.youtube.com/watch?v=IJ5BwKkvr5Y" TargetMode="External"/><Relationship Id="rId686" Type="http://schemas.openxmlformats.org/officeDocument/2006/relationships/hyperlink" Target="https://www.youtube.com/watch?v=8ZsKgAUBaAg" TargetMode="External"/><Relationship Id="rId36" Type="http://schemas.openxmlformats.org/officeDocument/2006/relationships/hyperlink" Target="https://www.youtube.com/watch?v=_16_fWrQYMg" TargetMode="External"/><Relationship Id="rId283" Type="http://schemas.openxmlformats.org/officeDocument/2006/relationships/hyperlink" Target="https://www.youtube.com/watch?v=5N5KQmrED2E" TargetMode="External"/><Relationship Id="rId339" Type="http://schemas.openxmlformats.org/officeDocument/2006/relationships/hyperlink" Target="https://www.youtube.com/watch?v=dTguljqROBY" TargetMode="External"/><Relationship Id="rId490" Type="http://schemas.openxmlformats.org/officeDocument/2006/relationships/hyperlink" Target="https://www.youtube.com/watch?v=Oon-2iB8e8k" TargetMode="External"/><Relationship Id="rId504" Type="http://schemas.openxmlformats.org/officeDocument/2006/relationships/hyperlink" Target="https://www.youtube.com/watch?v=IZCeSeuh1TQ" TargetMode="External"/><Relationship Id="rId546" Type="http://schemas.openxmlformats.org/officeDocument/2006/relationships/hyperlink" Target="https://www.youtube.com/watch?v=P7P1R6gjjKs" TargetMode="External"/><Relationship Id="rId711" Type="http://schemas.openxmlformats.org/officeDocument/2006/relationships/hyperlink" Target="https://www.youtube.com/watch?v=HgLhlAC_jEk" TargetMode="External"/><Relationship Id="rId753" Type="http://schemas.openxmlformats.org/officeDocument/2006/relationships/hyperlink" Target="https://www.youtube.com/watch?v=mlu9GeNiwuM" TargetMode="External"/><Relationship Id="rId78" Type="http://schemas.openxmlformats.org/officeDocument/2006/relationships/hyperlink" Target="https://www.youtube.com/watch?v=zM4qUybIChY" TargetMode="External"/><Relationship Id="rId101" Type="http://schemas.openxmlformats.org/officeDocument/2006/relationships/hyperlink" Target="https://www.youtube.com/watch?v=gUt8OOkpJwU" TargetMode="External"/><Relationship Id="rId143" Type="http://schemas.openxmlformats.org/officeDocument/2006/relationships/hyperlink" Target="https://www.youtube.com/watch?v=asRw7zYKFAQ" TargetMode="External"/><Relationship Id="rId185" Type="http://schemas.openxmlformats.org/officeDocument/2006/relationships/hyperlink" Target="https://www.youtube.com/watch?v=kA2bcd2YBBU" TargetMode="External"/><Relationship Id="rId350" Type="http://schemas.openxmlformats.org/officeDocument/2006/relationships/hyperlink" Target="https://www.youtube.com/watch?v=e2UN3d60IQM" TargetMode="External"/><Relationship Id="rId406" Type="http://schemas.openxmlformats.org/officeDocument/2006/relationships/hyperlink" Target="https://www.youtube.com/watch?v=jpDPikbzdEQ" TargetMode="External"/><Relationship Id="rId588" Type="http://schemas.openxmlformats.org/officeDocument/2006/relationships/hyperlink" Target="https://www.youtube.com/watch?v=nfUele5xUhg" TargetMode="External"/><Relationship Id="rId795" Type="http://schemas.openxmlformats.org/officeDocument/2006/relationships/hyperlink" Target="https://www.youtube.com/watch?v=2DW9Sq41ffY" TargetMode="External"/><Relationship Id="rId809" Type="http://schemas.openxmlformats.org/officeDocument/2006/relationships/hyperlink" Target="https://www.youtube.com/watch?v=J1X2uy2QDx4" TargetMode="External"/><Relationship Id="rId9" Type="http://schemas.openxmlformats.org/officeDocument/2006/relationships/hyperlink" Target="https://www.youtube.com/watch?v=gJTlhZX4Hkc&amp;t=13016s" TargetMode="External"/><Relationship Id="rId210" Type="http://schemas.openxmlformats.org/officeDocument/2006/relationships/hyperlink" Target="https://www.youtube.com/watch?v=6W-vX3thBgg" TargetMode="External"/><Relationship Id="rId392" Type="http://schemas.openxmlformats.org/officeDocument/2006/relationships/hyperlink" Target="https://www.youtube.com/watch?v=s8raUHLaapw" TargetMode="External"/><Relationship Id="rId448" Type="http://schemas.openxmlformats.org/officeDocument/2006/relationships/hyperlink" Target="https://www.youtube.com/watch?v=2qbKcuTKrDI" TargetMode="External"/><Relationship Id="rId613" Type="http://schemas.openxmlformats.org/officeDocument/2006/relationships/hyperlink" Target="https://www.youtube.com/watch?v=8UG1ikrzOyA" TargetMode="External"/><Relationship Id="rId655" Type="http://schemas.openxmlformats.org/officeDocument/2006/relationships/hyperlink" Target="https://www.youtube.com/watch?v=pZee2deAlsA" TargetMode="External"/><Relationship Id="rId697" Type="http://schemas.openxmlformats.org/officeDocument/2006/relationships/hyperlink" Target="https://www.youtube.com/watch?v=VEw8-DJllVw" TargetMode="External"/><Relationship Id="rId820" Type="http://schemas.openxmlformats.org/officeDocument/2006/relationships/hyperlink" Target="https://www.youtube.com/watch?v=OZT6QObqrAI" TargetMode="External"/><Relationship Id="rId252" Type="http://schemas.openxmlformats.org/officeDocument/2006/relationships/hyperlink" Target="https://www.youtube.com/watch?v=VAn8t80lclM" TargetMode="External"/><Relationship Id="rId294" Type="http://schemas.openxmlformats.org/officeDocument/2006/relationships/hyperlink" Target="https://www.youtube.com/watch?v=L29RbGb3MvY" TargetMode="External"/><Relationship Id="rId308" Type="http://schemas.openxmlformats.org/officeDocument/2006/relationships/hyperlink" Target="https://www.youtube.com/watch?v=TxXUtthHvb0" TargetMode="External"/><Relationship Id="rId515" Type="http://schemas.openxmlformats.org/officeDocument/2006/relationships/hyperlink" Target="https://www.youtube.com/watch?v=BUCYjed-3Jo" TargetMode="External"/><Relationship Id="rId722" Type="http://schemas.openxmlformats.org/officeDocument/2006/relationships/hyperlink" Target="https://www.youtube.com/watch?v=5qiEdmuekL4" TargetMode="External"/><Relationship Id="rId47" Type="http://schemas.openxmlformats.org/officeDocument/2006/relationships/hyperlink" Target="https://www.youtube.com/watch?v=e8yOgLdBZFE" TargetMode="External"/><Relationship Id="rId89" Type="http://schemas.openxmlformats.org/officeDocument/2006/relationships/hyperlink" Target="https://www.youtube.com/watch?v=Zz1xKXGreoo" TargetMode="External"/><Relationship Id="rId112" Type="http://schemas.openxmlformats.org/officeDocument/2006/relationships/hyperlink" Target="https://www.youtube.com/watch?v=vDrjJDJMvr0" TargetMode="External"/><Relationship Id="rId154" Type="http://schemas.openxmlformats.org/officeDocument/2006/relationships/hyperlink" Target="https://www.youtube.com/watch?v=yLC8hajZPQM" TargetMode="External"/><Relationship Id="rId361" Type="http://schemas.openxmlformats.org/officeDocument/2006/relationships/hyperlink" Target="https://www.youtube.com/watch?v=jQIb5YOkG60" TargetMode="External"/><Relationship Id="rId557" Type="http://schemas.openxmlformats.org/officeDocument/2006/relationships/hyperlink" Target="https://www.youtube.com/watch?v=2Ss-oJ-yKhg" TargetMode="External"/><Relationship Id="rId599" Type="http://schemas.openxmlformats.org/officeDocument/2006/relationships/hyperlink" Target="https://www.youtube.com/watch?v=QtzHtP3YdHA" TargetMode="External"/><Relationship Id="rId764" Type="http://schemas.openxmlformats.org/officeDocument/2006/relationships/hyperlink" Target="https://www.youtube.com/watch?v=9c6U_iZ3qBg" TargetMode="External"/><Relationship Id="rId196" Type="http://schemas.openxmlformats.org/officeDocument/2006/relationships/hyperlink" Target="https://www.youtube.com/watch?v=sBk0idLYOTg" TargetMode="External"/><Relationship Id="rId417" Type="http://schemas.openxmlformats.org/officeDocument/2006/relationships/hyperlink" Target="https://www.youtube.com/watch?v=OWrciacV9XU" TargetMode="External"/><Relationship Id="rId459" Type="http://schemas.openxmlformats.org/officeDocument/2006/relationships/hyperlink" Target="https://www.youtube.com/watch?v=TdjgAbdgBkY" TargetMode="External"/><Relationship Id="rId624" Type="http://schemas.openxmlformats.org/officeDocument/2006/relationships/hyperlink" Target="https://www.youtube.com/watch?v=bvCOZh90n9M" TargetMode="External"/><Relationship Id="rId666" Type="http://schemas.openxmlformats.org/officeDocument/2006/relationships/hyperlink" Target="https://www.youtube.com/watch?v=4OBLAW7oQYo" TargetMode="External"/><Relationship Id="rId831" Type="http://schemas.openxmlformats.org/officeDocument/2006/relationships/hyperlink" Target="https://www.youtube.com/watch?v=mjWU9l1mWsU" TargetMode="External"/><Relationship Id="rId16" Type="http://schemas.openxmlformats.org/officeDocument/2006/relationships/hyperlink" Target="https://www.youtube.com/watch?v=sWgV3y52un0" TargetMode="External"/><Relationship Id="rId221" Type="http://schemas.openxmlformats.org/officeDocument/2006/relationships/hyperlink" Target="https://www.youtube.com/watch?v=kDcPc2Qpo6g" TargetMode="External"/><Relationship Id="rId263" Type="http://schemas.openxmlformats.org/officeDocument/2006/relationships/hyperlink" Target="https://www.youtube.com/watch?v=ICBNX0i855Q" TargetMode="External"/><Relationship Id="rId319" Type="http://schemas.openxmlformats.org/officeDocument/2006/relationships/hyperlink" Target="https://www.youtube.com/watch?v=Ar5sxNUhEiI" TargetMode="External"/><Relationship Id="rId470" Type="http://schemas.openxmlformats.org/officeDocument/2006/relationships/hyperlink" Target="https://www.youtube.com/watch?v=d-9Q_sqbDHk" TargetMode="External"/><Relationship Id="rId526" Type="http://schemas.openxmlformats.org/officeDocument/2006/relationships/hyperlink" Target="https://www.youtube.com/watch?v=C0Kr7DDAHqE" TargetMode="External"/><Relationship Id="rId58" Type="http://schemas.openxmlformats.org/officeDocument/2006/relationships/hyperlink" Target="https://www.youtube.com/watch?v=ab16_RHzTL4" TargetMode="External"/><Relationship Id="rId123" Type="http://schemas.openxmlformats.org/officeDocument/2006/relationships/hyperlink" Target="https://www.youtube.com/watch?v=DD-EikEPw4E" TargetMode="External"/><Relationship Id="rId330" Type="http://schemas.openxmlformats.org/officeDocument/2006/relationships/hyperlink" Target="https://www.youtube.com/watch?v=IXh87AqdrTU" TargetMode="External"/><Relationship Id="rId568" Type="http://schemas.openxmlformats.org/officeDocument/2006/relationships/hyperlink" Target="https://www.youtube.com/watch?v=YgI5Owxqwts" TargetMode="External"/><Relationship Id="rId733" Type="http://schemas.openxmlformats.org/officeDocument/2006/relationships/hyperlink" Target="https://www.youtube.com/watch?v=5rsFKqn4Mm0" TargetMode="External"/><Relationship Id="rId775" Type="http://schemas.openxmlformats.org/officeDocument/2006/relationships/hyperlink" Target="https://www.youtube.com/watch?v=JM_xzNp0kfg" TargetMode="External"/><Relationship Id="rId165" Type="http://schemas.openxmlformats.org/officeDocument/2006/relationships/hyperlink" Target="https://www.youtube.com/watch?v=HiQajZ0WqUQ" TargetMode="External"/><Relationship Id="rId372" Type="http://schemas.openxmlformats.org/officeDocument/2006/relationships/hyperlink" Target="https://www.youtube.com/watch?v=dGULOR0qOjA" TargetMode="External"/><Relationship Id="rId428" Type="http://schemas.openxmlformats.org/officeDocument/2006/relationships/hyperlink" Target="https://www.youtube.com/watch?v=PyxVWN0nGyg" TargetMode="External"/><Relationship Id="rId635" Type="http://schemas.openxmlformats.org/officeDocument/2006/relationships/hyperlink" Target="https://www.youtube.com/watch?v=bGk785ajauQ" TargetMode="External"/><Relationship Id="rId677" Type="http://schemas.openxmlformats.org/officeDocument/2006/relationships/hyperlink" Target="https://www.youtube.com/watch?v=LZQXuOP8lXQ" TargetMode="External"/><Relationship Id="rId800" Type="http://schemas.openxmlformats.org/officeDocument/2006/relationships/hyperlink" Target="https://www.youtube.com/watch?v=hzvT0vy5cjE" TargetMode="External"/><Relationship Id="rId842" Type="http://schemas.openxmlformats.org/officeDocument/2006/relationships/hyperlink" Target="https://www.youtube.com/watch?v=l6H7-GKCDBQ" TargetMode="External"/><Relationship Id="rId232" Type="http://schemas.openxmlformats.org/officeDocument/2006/relationships/hyperlink" Target="https://www.youtube.com/watch?v=Xn-Ti864zyA" TargetMode="External"/><Relationship Id="rId274" Type="http://schemas.openxmlformats.org/officeDocument/2006/relationships/hyperlink" Target="https://www.youtube.com/watch?v=25BrJ0dWGoY" TargetMode="External"/><Relationship Id="rId481" Type="http://schemas.openxmlformats.org/officeDocument/2006/relationships/hyperlink" Target="https://www.youtube.com/watch?v=VuqEBnXk3tI" TargetMode="External"/><Relationship Id="rId702" Type="http://schemas.openxmlformats.org/officeDocument/2006/relationships/hyperlink" Target="https://www.youtube.com/watch?v=l6IGgCBBgJk" TargetMode="External"/><Relationship Id="rId27" Type="http://schemas.openxmlformats.org/officeDocument/2006/relationships/hyperlink" Target="https://www.youtube.com/watch?v=ijQd9mqMgCc" TargetMode="External"/><Relationship Id="rId69" Type="http://schemas.openxmlformats.org/officeDocument/2006/relationships/hyperlink" Target="https://www.youtube.com/watch?v=w2Qr6P-_3Qk" TargetMode="External"/><Relationship Id="rId134" Type="http://schemas.openxmlformats.org/officeDocument/2006/relationships/hyperlink" Target="https://www.youtube.com/watch?v=BR7xSqOBxPo" TargetMode="External"/><Relationship Id="rId537" Type="http://schemas.openxmlformats.org/officeDocument/2006/relationships/hyperlink" Target="https://www.youtube.com/watch?v=q5m6tMjcF8k" TargetMode="External"/><Relationship Id="rId579" Type="http://schemas.openxmlformats.org/officeDocument/2006/relationships/hyperlink" Target="https://www.youtube.com/watch?v=qMryd4gurQk" TargetMode="External"/><Relationship Id="rId744" Type="http://schemas.openxmlformats.org/officeDocument/2006/relationships/hyperlink" Target="https://www.youtube.com/watch?v=pWBWs7s0oA8" TargetMode="External"/><Relationship Id="rId786" Type="http://schemas.openxmlformats.org/officeDocument/2006/relationships/hyperlink" Target="https://www.youtube.com/watch?v=T0ErH04Aujk" TargetMode="External"/><Relationship Id="rId80" Type="http://schemas.openxmlformats.org/officeDocument/2006/relationships/hyperlink" Target="https://www.youtube.com/watch?v=JIyzd_2KPZc&amp;t=180s" TargetMode="External"/><Relationship Id="rId176" Type="http://schemas.openxmlformats.org/officeDocument/2006/relationships/hyperlink" Target="https://www.youtube.com/watch?v=CSK7WsQS5S0" TargetMode="External"/><Relationship Id="rId341" Type="http://schemas.openxmlformats.org/officeDocument/2006/relationships/hyperlink" Target="https://www.youtube.com/watch?v=He8SX-BzcIY" TargetMode="External"/><Relationship Id="rId383" Type="http://schemas.openxmlformats.org/officeDocument/2006/relationships/hyperlink" Target="https://www.youtube.com/watch?v=gA6pdRXSlJw" TargetMode="External"/><Relationship Id="rId439" Type="http://schemas.openxmlformats.org/officeDocument/2006/relationships/hyperlink" Target="https://www.youtube.com/watch?v=LQC-A6Aukus" TargetMode="External"/><Relationship Id="rId590" Type="http://schemas.openxmlformats.org/officeDocument/2006/relationships/hyperlink" Target="https://www.youtube.com/watch?v=mHmWby-FK6w" TargetMode="External"/><Relationship Id="rId604" Type="http://schemas.openxmlformats.org/officeDocument/2006/relationships/hyperlink" Target="https://www.youtube.com/watch?v=-9iebN1Rp3g" TargetMode="External"/><Relationship Id="rId646" Type="http://schemas.openxmlformats.org/officeDocument/2006/relationships/hyperlink" Target="https://www.youtube.com/watch?v=EwbGwhJaTLY" TargetMode="External"/><Relationship Id="rId811" Type="http://schemas.openxmlformats.org/officeDocument/2006/relationships/hyperlink" Target="https://www.youtube.com/watch?v=hjrbb94z2WI" TargetMode="External"/><Relationship Id="rId201" Type="http://schemas.openxmlformats.org/officeDocument/2006/relationships/hyperlink" Target="https://www.youtube.com/watch?v=oupppoVp3Dk" TargetMode="External"/><Relationship Id="rId243" Type="http://schemas.openxmlformats.org/officeDocument/2006/relationships/hyperlink" Target="https://www.youtube.com/watch?v=WmBNuiUG6PE" TargetMode="External"/><Relationship Id="rId285" Type="http://schemas.openxmlformats.org/officeDocument/2006/relationships/hyperlink" Target="https://www.youtube.com/watch?v=wm03NEoe8Iw" TargetMode="External"/><Relationship Id="rId450" Type="http://schemas.openxmlformats.org/officeDocument/2006/relationships/hyperlink" Target="https://www.youtube.com/watch?v=YVLxIhCHhpg" TargetMode="External"/><Relationship Id="rId506" Type="http://schemas.openxmlformats.org/officeDocument/2006/relationships/hyperlink" Target="https://www.youtube.com/watch?v=_cvQHqfCkjA" TargetMode="External"/><Relationship Id="rId688" Type="http://schemas.openxmlformats.org/officeDocument/2006/relationships/hyperlink" Target="https://www.youtube.com/watch?v=VHEg5_o8HF4" TargetMode="External"/><Relationship Id="rId38" Type="http://schemas.openxmlformats.org/officeDocument/2006/relationships/hyperlink" Target="https://www.youtube.com/watch?v=xBkn7-YopVI" TargetMode="External"/><Relationship Id="rId103" Type="http://schemas.openxmlformats.org/officeDocument/2006/relationships/hyperlink" Target="https://www.youtube.com/watch?v=9H0vbRJ2xdQ" TargetMode="External"/><Relationship Id="rId310" Type="http://schemas.openxmlformats.org/officeDocument/2006/relationships/hyperlink" Target="https://www.youtube.com/watch?v=xcOUMYVCMpY" TargetMode="External"/><Relationship Id="rId492" Type="http://schemas.openxmlformats.org/officeDocument/2006/relationships/hyperlink" Target="https://www.youtube.com/watch?v=KFWyGAZgjtY" TargetMode="External"/><Relationship Id="rId548" Type="http://schemas.openxmlformats.org/officeDocument/2006/relationships/hyperlink" Target="https://www.youtube.com/watch?v=ikyRG5Jg11M" TargetMode="External"/><Relationship Id="rId713" Type="http://schemas.openxmlformats.org/officeDocument/2006/relationships/hyperlink" Target="https://www.youtube.com/watch?v=cqEujfGWlhs" TargetMode="External"/><Relationship Id="rId755" Type="http://schemas.openxmlformats.org/officeDocument/2006/relationships/hyperlink" Target="https://www.youtube.com/watch?v=bODvB_U5ixo" TargetMode="External"/><Relationship Id="rId797" Type="http://schemas.openxmlformats.org/officeDocument/2006/relationships/hyperlink" Target="https://www.youtube.com/watch?v=awx7izTX5jQ" TargetMode="External"/><Relationship Id="rId91" Type="http://schemas.openxmlformats.org/officeDocument/2006/relationships/hyperlink" Target="https://www.youtube.com/watch?v=3GXnl-PiO5U" TargetMode="External"/><Relationship Id="rId145" Type="http://schemas.openxmlformats.org/officeDocument/2006/relationships/hyperlink" Target="https://www.youtube.com/watch?v=a1cwTADqt9A" TargetMode="External"/><Relationship Id="rId187" Type="http://schemas.openxmlformats.org/officeDocument/2006/relationships/hyperlink" Target="https://www.youtube.com/watch?v=MDI7rKWNyUs" TargetMode="External"/><Relationship Id="rId352" Type="http://schemas.openxmlformats.org/officeDocument/2006/relationships/hyperlink" Target="https://www.youtube.com/watch?v=Nkh5y4R_RD0" TargetMode="External"/><Relationship Id="rId394" Type="http://schemas.openxmlformats.org/officeDocument/2006/relationships/hyperlink" Target="https://www.youtube.com/watch?v=DnkLfQ-JpSY" TargetMode="External"/><Relationship Id="rId408" Type="http://schemas.openxmlformats.org/officeDocument/2006/relationships/hyperlink" Target="https://www.youtube.com/watch?v=UFjNPvgAosw" TargetMode="External"/><Relationship Id="rId615" Type="http://schemas.openxmlformats.org/officeDocument/2006/relationships/hyperlink" Target="https://www.youtube.com/watch?v=cRAM52Tt7FI" TargetMode="External"/><Relationship Id="rId822" Type="http://schemas.openxmlformats.org/officeDocument/2006/relationships/hyperlink" Target="https://www.youtube.com/watch?v=SukisKJve7o" TargetMode="External"/><Relationship Id="rId212" Type="http://schemas.openxmlformats.org/officeDocument/2006/relationships/hyperlink" Target="https://www.youtube.com/watch?v=AR53mQ_hGoI" TargetMode="External"/><Relationship Id="rId254" Type="http://schemas.openxmlformats.org/officeDocument/2006/relationships/hyperlink" Target="https://www.youtube.com/watch?v=P4LQBC0arik" TargetMode="External"/><Relationship Id="rId657" Type="http://schemas.openxmlformats.org/officeDocument/2006/relationships/hyperlink" Target="https://www.youtube.com/watch?v=FJcHN6wzViA" TargetMode="External"/><Relationship Id="rId699" Type="http://schemas.openxmlformats.org/officeDocument/2006/relationships/hyperlink" Target="https://www.youtube.com/watch?v=XfY2Q7Ien_k" TargetMode="External"/><Relationship Id="rId49" Type="http://schemas.openxmlformats.org/officeDocument/2006/relationships/hyperlink" Target="https://www.youtube.com/watch?v=tHl9jLqFUQI" TargetMode="External"/><Relationship Id="rId114" Type="http://schemas.openxmlformats.org/officeDocument/2006/relationships/hyperlink" Target="https://www.youtube.com/watch?v=HIkgY0Rz1jU" TargetMode="External"/><Relationship Id="rId296" Type="http://schemas.openxmlformats.org/officeDocument/2006/relationships/hyperlink" Target="https://www.youtube.com/watch?v=PQgDo8da2Ds" TargetMode="External"/><Relationship Id="rId461" Type="http://schemas.openxmlformats.org/officeDocument/2006/relationships/hyperlink" Target="https://www.youtube.com/watch?v=QXqjmIIhIrY" TargetMode="External"/><Relationship Id="rId517" Type="http://schemas.openxmlformats.org/officeDocument/2006/relationships/hyperlink" Target="https://www.youtube.com/watch?v=IeIv0Kk7E9g" TargetMode="External"/><Relationship Id="rId559" Type="http://schemas.openxmlformats.org/officeDocument/2006/relationships/hyperlink" Target="https://www.youtube.com/watch?v=nTmtw3bH41g" TargetMode="External"/><Relationship Id="rId724" Type="http://schemas.openxmlformats.org/officeDocument/2006/relationships/hyperlink" Target="https://www.youtube.com/watch?v=-2IcOOUqNgI" TargetMode="External"/><Relationship Id="rId766" Type="http://schemas.openxmlformats.org/officeDocument/2006/relationships/hyperlink" Target="https://www.youtube.com/watch?v=Ey24zdSY84A" TargetMode="External"/><Relationship Id="rId60" Type="http://schemas.openxmlformats.org/officeDocument/2006/relationships/hyperlink" Target="https://www.youtube.com/watch?v=Ds5l8U_ZjlI" TargetMode="External"/><Relationship Id="rId156" Type="http://schemas.openxmlformats.org/officeDocument/2006/relationships/hyperlink" Target="https://www.youtube.com/watch?v=c_qoYTYCSG8" TargetMode="External"/><Relationship Id="rId198" Type="http://schemas.openxmlformats.org/officeDocument/2006/relationships/hyperlink" Target="https://www.youtube.com/watch?v=nkmEkSGyMvo" TargetMode="External"/><Relationship Id="rId321" Type="http://schemas.openxmlformats.org/officeDocument/2006/relationships/hyperlink" Target="https://www.youtube.com/watch?v=cABfEaP2IHo" TargetMode="External"/><Relationship Id="rId363" Type="http://schemas.openxmlformats.org/officeDocument/2006/relationships/hyperlink" Target="https://www.youtube.com/watch?v=A8HRUwihTg0" TargetMode="External"/><Relationship Id="rId419" Type="http://schemas.openxmlformats.org/officeDocument/2006/relationships/hyperlink" Target="https://www.youtube.com/watch?v=mFpeT662yJc" TargetMode="External"/><Relationship Id="rId570" Type="http://schemas.openxmlformats.org/officeDocument/2006/relationships/hyperlink" Target="https://www.youtube.com/watch?v=_L50ikT5LEw" TargetMode="External"/><Relationship Id="rId626" Type="http://schemas.openxmlformats.org/officeDocument/2006/relationships/hyperlink" Target="https://www.youtube.com/watch?v=dUilx0K-iBk" TargetMode="External"/><Relationship Id="rId223" Type="http://schemas.openxmlformats.org/officeDocument/2006/relationships/hyperlink" Target="https://www.youtube.com/watch?v=f1i_ukiLQYY" TargetMode="External"/><Relationship Id="rId430" Type="http://schemas.openxmlformats.org/officeDocument/2006/relationships/hyperlink" Target="https://www.youtube.com/watch?v=h5G0grgSW0g" TargetMode="External"/><Relationship Id="rId668" Type="http://schemas.openxmlformats.org/officeDocument/2006/relationships/hyperlink" Target="https://www.youtube.com/watch?v=jAUJBmr4BTg" TargetMode="External"/><Relationship Id="rId833" Type="http://schemas.openxmlformats.org/officeDocument/2006/relationships/hyperlink" Target="https://www.youtube.com/watch?v=mWm-CztZqsg" TargetMode="External"/><Relationship Id="rId18" Type="http://schemas.openxmlformats.org/officeDocument/2006/relationships/hyperlink" Target="https://www.youtube.com/watch?v=A_H3mNLX8Xc" TargetMode="External"/><Relationship Id="rId265" Type="http://schemas.openxmlformats.org/officeDocument/2006/relationships/hyperlink" Target="https://www.youtube.com/watch?v=xMyXvroH48w" TargetMode="External"/><Relationship Id="rId472" Type="http://schemas.openxmlformats.org/officeDocument/2006/relationships/hyperlink" Target="https://www.youtube.com/watch?v=dHhxhzzwg0Q" TargetMode="External"/><Relationship Id="rId528" Type="http://schemas.openxmlformats.org/officeDocument/2006/relationships/hyperlink" Target="https://www.youtube.com/watch?v=KX_pnMG-4RE" TargetMode="External"/><Relationship Id="rId735" Type="http://schemas.openxmlformats.org/officeDocument/2006/relationships/hyperlink" Target="https://www.youtube.com/watch?v=AUXvA5--qTY" TargetMode="External"/><Relationship Id="rId125" Type="http://schemas.openxmlformats.org/officeDocument/2006/relationships/hyperlink" Target="https://www.youtube.com/watch?v=kjrPQQWtCog" TargetMode="External"/><Relationship Id="rId167" Type="http://schemas.openxmlformats.org/officeDocument/2006/relationships/hyperlink" Target="https://www.youtube.com/watch?v=k50j5ErghUw" TargetMode="External"/><Relationship Id="rId332" Type="http://schemas.openxmlformats.org/officeDocument/2006/relationships/hyperlink" Target="https://www.youtube.com/watch?v=HABbAHdfdXk" TargetMode="External"/><Relationship Id="rId374" Type="http://schemas.openxmlformats.org/officeDocument/2006/relationships/hyperlink" Target="https://www.youtube.com/watch?v=ttwzSjHgAm0" TargetMode="External"/><Relationship Id="rId581" Type="http://schemas.openxmlformats.org/officeDocument/2006/relationships/hyperlink" Target="https://www.youtube.com/watch?v=SpZr7TNVDl0" TargetMode="External"/><Relationship Id="rId777" Type="http://schemas.openxmlformats.org/officeDocument/2006/relationships/hyperlink" Target="https://www.youtube.com/watch?v=YK6WOFxCrjI" TargetMode="External"/><Relationship Id="rId71" Type="http://schemas.openxmlformats.org/officeDocument/2006/relationships/hyperlink" Target="https://www.youtube.com/watch?v=8bVHgY4doDo" TargetMode="External"/><Relationship Id="rId234" Type="http://schemas.openxmlformats.org/officeDocument/2006/relationships/hyperlink" Target="https://www.youtube.com/watch?v=TYWI929nZKg" TargetMode="External"/><Relationship Id="rId637" Type="http://schemas.openxmlformats.org/officeDocument/2006/relationships/hyperlink" Target="https://www.youtube.com/watch?v=XoI_saOMEk0" TargetMode="External"/><Relationship Id="rId679" Type="http://schemas.openxmlformats.org/officeDocument/2006/relationships/hyperlink" Target="https://www.youtube.com/watch?v=hX8fFLMKxnE" TargetMode="External"/><Relationship Id="rId802" Type="http://schemas.openxmlformats.org/officeDocument/2006/relationships/hyperlink" Target="https://www.youtube.com/watch?v=ChTnwpkCMhg" TargetMode="External"/><Relationship Id="rId844" Type="http://schemas.openxmlformats.org/officeDocument/2006/relationships/hyperlink" Target="https://www.youtube.com/watch?v=EM6c-BaZnV4" TargetMode="External"/><Relationship Id="rId2" Type="http://schemas.openxmlformats.org/officeDocument/2006/relationships/hyperlink" Target="https://www.youtube.com/watch?v=93_vxt3GDHA" TargetMode="External"/><Relationship Id="rId29" Type="http://schemas.openxmlformats.org/officeDocument/2006/relationships/hyperlink" Target="https://www.youtube.com/watch?v=JTYhqegZ0og" TargetMode="External"/><Relationship Id="rId276" Type="http://schemas.openxmlformats.org/officeDocument/2006/relationships/hyperlink" Target="https://www.youtube.com/watch?v=45xyobON7TY" TargetMode="External"/><Relationship Id="rId441" Type="http://schemas.openxmlformats.org/officeDocument/2006/relationships/hyperlink" Target="https://www.youtube.com/watch?v=fRvq1yOogLo" TargetMode="External"/><Relationship Id="rId483" Type="http://schemas.openxmlformats.org/officeDocument/2006/relationships/hyperlink" Target="https://www.youtube.com/watch?v=W-ObFM63g28" TargetMode="External"/><Relationship Id="rId539" Type="http://schemas.openxmlformats.org/officeDocument/2006/relationships/hyperlink" Target="https://www.youtube.com/watch?v=fU_7bcpuYaA" TargetMode="External"/><Relationship Id="rId690" Type="http://schemas.openxmlformats.org/officeDocument/2006/relationships/hyperlink" Target="https://www.youtube.com/watch?v=asPuoGO-8Aw" TargetMode="External"/><Relationship Id="rId704" Type="http://schemas.openxmlformats.org/officeDocument/2006/relationships/hyperlink" Target="https://www.youtube.com/watch?v=DrPAT_QLFwM" TargetMode="External"/><Relationship Id="rId746" Type="http://schemas.openxmlformats.org/officeDocument/2006/relationships/hyperlink" Target="https://www.youtube.com/watch?v=knaeEfd1t1c" TargetMode="External"/><Relationship Id="rId40" Type="http://schemas.openxmlformats.org/officeDocument/2006/relationships/hyperlink" Target="https://www.youtube.com/watch?v=fZ3s222e-sU" TargetMode="External"/><Relationship Id="rId136" Type="http://schemas.openxmlformats.org/officeDocument/2006/relationships/hyperlink" Target="https://www.youtube.com/watch?v=u16jxs_NM2c" TargetMode="External"/><Relationship Id="rId178" Type="http://schemas.openxmlformats.org/officeDocument/2006/relationships/hyperlink" Target="https://www.youtube.com/watch?v=r1suDICxi70" TargetMode="External"/><Relationship Id="rId301" Type="http://schemas.openxmlformats.org/officeDocument/2006/relationships/hyperlink" Target="https://www.youtube.com/watch?v=ysV9FbqBgF0" TargetMode="External"/><Relationship Id="rId343" Type="http://schemas.openxmlformats.org/officeDocument/2006/relationships/hyperlink" Target="https://www.youtube.com/watch?v=tRyYCm8Rm2w" TargetMode="External"/><Relationship Id="rId550" Type="http://schemas.openxmlformats.org/officeDocument/2006/relationships/hyperlink" Target="https://www.youtube.com/watch?v=TTDWIPAg9AE" TargetMode="External"/><Relationship Id="rId788" Type="http://schemas.openxmlformats.org/officeDocument/2006/relationships/hyperlink" Target="https://www.youtube.com/watch?v=5nkbmQeJvr8" TargetMode="External"/><Relationship Id="rId82" Type="http://schemas.openxmlformats.org/officeDocument/2006/relationships/hyperlink" Target="https://www.youtube.com/watch?v=gAyiBTGuc10" TargetMode="External"/><Relationship Id="rId203" Type="http://schemas.openxmlformats.org/officeDocument/2006/relationships/hyperlink" Target="https://www.youtube.com/watch?v=yFREIOHjXuk" TargetMode="External"/><Relationship Id="rId385" Type="http://schemas.openxmlformats.org/officeDocument/2006/relationships/hyperlink" Target="https://www.youtube.com/watch?v=b5cyE4qEb2w" TargetMode="External"/><Relationship Id="rId592" Type="http://schemas.openxmlformats.org/officeDocument/2006/relationships/hyperlink" Target="https://www.youtube.com/watch?v=fWFon7aNU_Q" TargetMode="External"/><Relationship Id="rId606" Type="http://schemas.openxmlformats.org/officeDocument/2006/relationships/hyperlink" Target="https://www.youtube.com/watch?v=tMKuQZS6GBU" TargetMode="External"/><Relationship Id="rId648" Type="http://schemas.openxmlformats.org/officeDocument/2006/relationships/hyperlink" Target="https://www.youtube.com/watch?v=ugD7RSBvPhM" TargetMode="External"/><Relationship Id="rId813" Type="http://schemas.openxmlformats.org/officeDocument/2006/relationships/hyperlink" Target="https://www.youtube.com/watch?v=uoIXz3KcwME" TargetMode="External"/><Relationship Id="rId245" Type="http://schemas.openxmlformats.org/officeDocument/2006/relationships/hyperlink" Target="https://www.youtube.com/watch?v=tzssCc4AzcI" TargetMode="External"/><Relationship Id="rId287" Type="http://schemas.openxmlformats.org/officeDocument/2006/relationships/hyperlink" Target="https://www.youtube.com/watch?v=5vixelf0Fuc" TargetMode="External"/><Relationship Id="rId410" Type="http://schemas.openxmlformats.org/officeDocument/2006/relationships/hyperlink" Target="https://www.youtube.com/watch?v=fnyljp3X4jU" TargetMode="External"/><Relationship Id="rId452" Type="http://schemas.openxmlformats.org/officeDocument/2006/relationships/hyperlink" Target="https://www.youtube.com/watch?v=TNuBBNB-gXw" TargetMode="External"/><Relationship Id="rId494" Type="http://schemas.openxmlformats.org/officeDocument/2006/relationships/hyperlink" Target="https://www.youtube.com/watch?v=N2sdwDQMsdw" TargetMode="External"/><Relationship Id="rId508" Type="http://schemas.openxmlformats.org/officeDocument/2006/relationships/hyperlink" Target="https://www.youtube.com/watch?v=Ug8OoFAFfZ0" TargetMode="External"/><Relationship Id="rId715" Type="http://schemas.openxmlformats.org/officeDocument/2006/relationships/hyperlink" Target="https://www.youtube.com/watch?v=PiHksypY8ew" TargetMode="External"/><Relationship Id="rId105" Type="http://schemas.openxmlformats.org/officeDocument/2006/relationships/hyperlink" Target="https://www.youtube.com/watch?v=vR2CclEUVc0" TargetMode="External"/><Relationship Id="rId147" Type="http://schemas.openxmlformats.org/officeDocument/2006/relationships/hyperlink" Target="https://www.youtube.com/watch?v=Wiba2qR3tfQ" TargetMode="External"/><Relationship Id="rId312" Type="http://schemas.openxmlformats.org/officeDocument/2006/relationships/hyperlink" Target="https://www.youtube.com/watch?v=fIPyc5y8JWA" TargetMode="External"/><Relationship Id="rId354" Type="http://schemas.openxmlformats.org/officeDocument/2006/relationships/hyperlink" Target="https://www.youtube.com/watch?v=EE5jNut1czc" TargetMode="External"/><Relationship Id="rId757" Type="http://schemas.openxmlformats.org/officeDocument/2006/relationships/hyperlink" Target="https://www.youtube.com/watch?v=XLk5yks9c_Q" TargetMode="External"/><Relationship Id="rId799" Type="http://schemas.openxmlformats.org/officeDocument/2006/relationships/hyperlink" Target="https://www.youtube.com/watch?v=h2NL0eRaKIs" TargetMode="External"/><Relationship Id="rId51" Type="http://schemas.openxmlformats.org/officeDocument/2006/relationships/hyperlink" Target="https://www.youtube.com/watch?v=ndMz7LiSRhw" TargetMode="External"/><Relationship Id="rId93" Type="http://schemas.openxmlformats.org/officeDocument/2006/relationships/hyperlink" Target="https://www.youtube.com/watch?v=g8iR2MWw5cw" TargetMode="External"/><Relationship Id="rId189" Type="http://schemas.openxmlformats.org/officeDocument/2006/relationships/hyperlink" Target="https://www.youtube.com/watch?v=h4cKDTL2dhw" TargetMode="External"/><Relationship Id="rId396" Type="http://schemas.openxmlformats.org/officeDocument/2006/relationships/hyperlink" Target="https://www.youtube.com/watch?v=tCSR_oIsnDc" TargetMode="External"/><Relationship Id="rId561" Type="http://schemas.openxmlformats.org/officeDocument/2006/relationships/hyperlink" Target="https://www.youtube.com/watch?v=OeJ0e7_ctEQ" TargetMode="External"/><Relationship Id="rId617" Type="http://schemas.openxmlformats.org/officeDocument/2006/relationships/hyperlink" Target="https://www.youtube.com/watch?v=vvDC9TSyfEg" TargetMode="External"/><Relationship Id="rId659" Type="http://schemas.openxmlformats.org/officeDocument/2006/relationships/hyperlink" Target="https://www.youtube.com/watch?v=SwMyba_ajXk" TargetMode="External"/><Relationship Id="rId824" Type="http://schemas.openxmlformats.org/officeDocument/2006/relationships/hyperlink" Target="https://www.youtube.com/watch?v=9Db9LywSI08" TargetMode="External"/><Relationship Id="rId214" Type="http://schemas.openxmlformats.org/officeDocument/2006/relationships/hyperlink" Target="https://www.youtube.com/watch?v=G-VexV4s3J4" TargetMode="External"/><Relationship Id="rId256" Type="http://schemas.openxmlformats.org/officeDocument/2006/relationships/hyperlink" Target="https://www.youtube.com/watch?v=TkuorxpG1D8" TargetMode="External"/><Relationship Id="rId298" Type="http://schemas.openxmlformats.org/officeDocument/2006/relationships/hyperlink" Target="https://www.youtube.com/watch?v=sDo_6XgeYoU" TargetMode="External"/><Relationship Id="rId421" Type="http://schemas.openxmlformats.org/officeDocument/2006/relationships/hyperlink" Target="https://www.youtube.com/watch?v=jEmulliJWU8" TargetMode="External"/><Relationship Id="rId463" Type="http://schemas.openxmlformats.org/officeDocument/2006/relationships/hyperlink" Target="https://www.youtube.com/watch?v=5z855Z2iFwI" TargetMode="External"/><Relationship Id="rId519" Type="http://schemas.openxmlformats.org/officeDocument/2006/relationships/hyperlink" Target="https://www.youtube.com/watch?v=bVY4S32xq80" TargetMode="External"/><Relationship Id="rId670" Type="http://schemas.openxmlformats.org/officeDocument/2006/relationships/hyperlink" Target="https://www.youtube.com/watch?v=OuDbTMy9Q9E" TargetMode="External"/><Relationship Id="rId116" Type="http://schemas.openxmlformats.org/officeDocument/2006/relationships/hyperlink" Target="https://www.youtube.com/watch?v=-_PBoCuIKXU" TargetMode="External"/><Relationship Id="rId158" Type="http://schemas.openxmlformats.org/officeDocument/2006/relationships/hyperlink" Target="https://www.youtube.com/watch?v=2Dsg_WtxKdc" TargetMode="External"/><Relationship Id="rId323" Type="http://schemas.openxmlformats.org/officeDocument/2006/relationships/hyperlink" Target="https://www.youtube.com/watch?v=olIRRYTm5Z4" TargetMode="External"/><Relationship Id="rId530" Type="http://schemas.openxmlformats.org/officeDocument/2006/relationships/hyperlink" Target="https://www.youtube.com/watch?v=o6YtNHX1bP8" TargetMode="External"/><Relationship Id="rId726" Type="http://schemas.openxmlformats.org/officeDocument/2006/relationships/hyperlink" Target="https://www.youtube.com/watch?v=z3x3VFyEcZM" TargetMode="External"/><Relationship Id="rId768" Type="http://schemas.openxmlformats.org/officeDocument/2006/relationships/hyperlink" Target="https://www.youtube.com/watch?v=haHvmxSPMno" TargetMode="External"/><Relationship Id="rId20" Type="http://schemas.openxmlformats.org/officeDocument/2006/relationships/hyperlink" Target="https://www.youtube.com/watch?v=_-xnZmJwkYc" TargetMode="External"/><Relationship Id="rId62" Type="http://schemas.openxmlformats.org/officeDocument/2006/relationships/hyperlink" Target="https://www.youtube.com/watch?v=k9dkhESbi5A" TargetMode="External"/><Relationship Id="rId365" Type="http://schemas.openxmlformats.org/officeDocument/2006/relationships/hyperlink" Target="https://www.youtube.com/watch?v=Cj2vBG5vXU0" TargetMode="External"/><Relationship Id="rId572" Type="http://schemas.openxmlformats.org/officeDocument/2006/relationships/hyperlink" Target="https://www.youtube.com/watch?v=PxPlm44PCK0" TargetMode="External"/><Relationship Id="rId628" Type="http://schemas.openxmlformats.org/officeDocument/2006/relationships/hyperlink" Target="https://www.youtube.com/watch?v=oM6STRCbtbs" TargetMode="External"/><Relationship Id="rId835" Type="http://schemas.openxmlformats.org/officeDocument/2006/relationships/hyperlink" Target="https://www.youtube.com/watch?v=3omVb8Xr184" TargetMode="External"/><Relationship Id="rId225" Type="http://schemas.openxmlformats.org/officeDocument/2006/relationships/hyperlink" Target="https://www.youtube.com/watch?v=XtxhOgFBk_w" TargetMode="External"/><Relationship Id="rId267" Type="http://schemas.openxmlformats.org/officeDocument/2006/relationships/hyperlink" Target="https://www.youtube.com/watch?v=gSkh6oRH6Vw" TargetMode="External"/><Relationship Id="rId432" Type="http://schemas.openxmlformats.org/officeDocument/2006/relationships/hyperlink" Target="https://www.youtube.com/watch?v=vgMT8-HOIzA" TargetMode="External"/><Relationship Id="rId474" Type="http://schemas.openxmlformats.org/officeDocument/2006/relationships/hyperlink" Target="https://www.youtube.com/watch?v=3se4kBO2sPk" TargetMode="External"/><Relationship Id="rId127" Type="http://schemas.openxmlformats.org/officeDocument/2006/relationships/hyperlink" Target="https://www.youtube.com/watch?v=v87zRhmvIBo" TargetMode="External"/><Relationship Id="rId681" Type="http://schemas.openxmlformats.org/officeDocument/2006/relationships/hyperlink" Target="https://www.youtube.com/watch?v=mtETTbjKdWw" TargetMode="External"/><Relationship Id="rId737" Type="http://schemas.openxmlformats.org/officeDocument/2006/relationships/hyperlink" Target="https://www.youtube.com/watch?v=SGCdpmWQLns" TargetMode="External"/><Relationship Id="rId779" Type="http://schemas.openxmlformats.org/officeDocument/2006/relationships/hyperlink" Target="https://www.youtube.com/watch?v=RjXCSSlKtkI" TargetMode="External"/><Relationship Id="rId31" Type="http://schemas.openxmlformats.org/officeDocument/2006/relationships/hyperlink" Target="https://www.youtube.com/watch?v=BxVOOGeOuq0" TargetMode="External"/><Relationship Id="rId73" Type="http://schemas.openxmlformats.org/officeDocument/2006/relationships/hyperlink" Target="https://www.youtube.com/watch?v=fAxu0w4WWqs" TargetMode="External"/><Relationship Id="rId169" Type="http://schemas.openxmlformats.org/officeDocument/2006/relationships/hyperlink" Target="https://www.youtube.com/watch?v=-ULO1J66Qu0" TargetMode="External"/><Relationship Id="rId334" Type="http://schemas.openxmlformats.org/officeDocument/2006/relationships/hyperlink" Target="https://www.youtube.com/watch?v=fTx9tOmU1sY" TargetMode="External"/><Relationship Id="rId376" Type="http://schemas.openxmlformats.org/officeDocument/2006/relationships/hyperlink" Target="https://www.youtube.com/watch?v=qlboqyrPQuk" TargetMode="External"/><Relationship Id="rId541" Type="http://schemas.openxmlformats.org/officeDocument/2006/relationships/hyperlink" Target="https://www.youtube.com/watch?v=OOpjH8iinaA" TargetMode="External"/><Relationship Id="rId583" Type="http://schemas.openxmlformats.org/officeDocument/2006/relationships/hyperlink" Target="https://www.youtube.com/watch?v=247cJLcQjG4" TargetMode="External"/><Relationship Id="rId639" Type="http://schemas.openxmlformats.org/officeDocument/2006/relationships/hyperlink" Target="https://www.youtube.com/watch?v=Kgowgm1KeZ4" TargetMode="External"/><Relationship Id="rId790" Type="http://schemas.openxmlformats.org/officeDocument/2006/relationships/hyperlink" Target="https://www.youtube.com/watch?v=c7vDH10zVT8" TargetMode="External"/><Relationship Id="rId804" Type="http://schemas.openxmlformats.org/officeDocument/2006/relationships/hyperlink" Target="https://www.youtube.com/watch?v=P7w01SFudeA" TargetMode="External"/><Relationship Id="rId4" Type="http://schemas.openxmlformats.org/officeDocument/2006/relationships/hyperlink" Target="https://www.youtube.com/watch?v=pZWZb6E9HqE" TargetMode="External"/><Relationship Id="rId180" Type="http://schemas.openxmlformats.org/officeDocument/2006/relationships/hyperlink" Target="https://www.youtube.com/watch?v=alN3hTIGFyo" TargetMode="External"/><Relationship Id="rId236" Type="http://schemas.openxmlformats.org/officeDocument/2006/relationships/hyperlink" Target="https://www.youtube.com/watch?v=qRp9MYhTjWY" TargetMode="External"/><Relationship Id="rId278" Type="http://schemas.openxmlformats.org/officeDocument/2006/relationships/hyperlink" Target="https://www.youtube.com/watch?v=t9uRS7DWhKQ" TargetMode="External"/><Relationship Id="rId401" Type="http://schemas.openxmlformats.org/officeDocument/2006/relationships/hyperlink" Target="https://www.youtube.com/watch?v=BzK72IUQIok" TargetMode="External"/><Relationship Id="rId443" Type="http://schemas.openxmlformats.org/officeDocument/2006/relationships/hyperlink" Target="https://www.youtube.com/watch?v=jb7GigxSa30" TargetMode="External"/><Relationship Id="rId650" Type="http://schemas.openxmlformats.org/officeDocument/2006/relationships/hyperlink" Target="https://www.youtube.com/watch?v=_f7xDWZzn4c" TargetMode="External"/><Relationship Id="rId303" Type="http://schemas.openxmlformats.org/officeDocument/2006/relationships/hyperlink" Target="https://www.youtube.com/watch?v=ibeHh2tCcjU" TargetMode="External"/><Relationship Id="rId485" Type="http://schemas.openxmlformats.org/officeDocument/2006/relationships/hyperlink" Target="https://www.youtube.com/watch?v=WrkrlLC66do" TargetMode="External"/><Relationship Id="rId692" Type="http://schemas.openxmlformats.org/officeDocument/2006/relationships/hyperlink" Target="https://www.youtube.com/watch?v=P13kVHP4W0A" TargetMode="External"/><Relationship Id="rId706" Type="http://schemas.openxmlformats.org/officeDocument/2006/relationships/hyperlink" Target="https://www.youtube.com/watch?v=j7anHtF6xN4" TargetMode="External"/><Relationship Id="rId748" Type="http://schemas.openxmlformats.org/officeDocument/2006/relationships/hyperlink" Target="https://www.youtube.com/watch?v=jbUHzLNkOiM" TargetMode="External"/><Relationship Id="rId42" Type="http://schemas.openxmlformats.org/officeDocument/2006/relationships/hyperlink" Target="https://www.youtube.com/watch?v=9JXgb23tkvQ" TargetMode="External"/><Relationship Id="rId84" Type="http://schemas.openxmlformats.org/officeDocument/2006/relationships/hyperlink" Target="https://www.youtube.com/watch?v=VRw8oOWZtjc" TargetMode="External"/><Relationship Id="rId138" Type="http://schemas.openxmlformats.org/officeDocument/2006/relationships/hyperlink" Target="https://www.youtube.com/watch?v=wsTlv9oyhT4" TargetMode="External"/><Relationship Id="rId345" Type="http://schemas.openxmlformats.org/officeDocument/2006/relationships/hyperlink" Target="https://www.youtube.com/watch?v=FoRUByMrf1g" TargetMode="External"/><Relationship Id="rId387" Type="http://schemas.openxmlformats.org/officeDocument/2006/relationships/hyperlink" Target="https://www.youtube.com/watch?v=n_LjQ8bSXSc" TargetMode="External"/><Relationship Id="rId510" Type="http://schemas.openxmlformats.org/officeDocument/2006/relationships/hyperlink" Target="https://www.youtube.com/watch?v=_BggcHiaff8" TargetMode="External"/><Relationship Id="rId552" Type="http://schemas.openxmlformats.org/officeDocument/2006/relationships/hyperlink" Target="https://www.youtube.com/watch?v=g7SvHaSzz9A" TargetMode="External"/><Relationship Id="rId594" Type="http://schemas.openxmlformats.org/officeDocument/2006/relationships/hyperlink" Target="https://www.youtube.com/watch?v=DVWh7OgBkTc" TargetMode="External"/><Relationship Id="rId608" Type="http://schemas.openxmlformats.org/officeDocument/2006/relationships/hyperlink" Target="https://www.youtube.com/watch?v=bBoiIij3uhM" TargetMode="External"/><Relationship Id="rId815" Type="http://schemas.openxmlformats.org/officeDocument/2006/relationships/hyperlink" Target="https://www.youtube.com/watch?v=LMkOhmjJhk0" TargetMode="External"/><Relationship Id="rId191" Type="http://schemas.openxmlformats.org/officeDocument/2006/relationships/hyperlink" Target="https://www.youtube.com/watch?v=9cy_Mt7Ces8" TargetMode="External"/><Relationship Id="rId205" Type="http://schemas.openxmlformats.org/officeDocument/2006/relationships/hyperlink" Target="https://www.youtube.com/watch?v=8rrLyYywwPc" TargetMode="External"/><Relationship Id="rId247" Type="http://schemas.openxmlformats.org/officeDocument/2006/relationships/hyperlink" Target="https://www.youtube.com/watch?v=PfR4ulw-QyY" TargetMode="External"/><Relationship Id="rId412" Type="http://schemas.openxmlformats.org/officeDocument/2006/relationships/hyperlink" Target="https://www.youtube.com/watch?v=dhiyoLGKvVo" TargetMode="External"/><Relationship Id="rId107" Type="http://schemas.openxmlformats.org/officeDocument/2006/relationships/hyperlink" Target="https://www.youtube.com/watch?v=3eaEQ2CgKuc" TargetMode="External"/><Relationship Id="rId289" Type="http://schemas.openxmlformats.org/officeDocument/2006/relationships/hyperlink" Target="https://www.youtube.com/watch?v=fbyOo_X4sBY" TargetMode="External"/><Relationship Id="rId454" Type="http://schemas.openxmlformats.org/officeDocument/2006/relationships/hyperlink" Target="https://www.youtube.com/watch?v=R2nZUdObktk" TargetMode="External"/><Relationship Id="rId496" Type="http://schemas.openxmlformats.org/officeDocument/2006/relationships/hyperlink" Target="https://www.youtube.com/watch?v=9wxbzUAHgvI" TargetMode="External"/><Relationship Id="rId661" Type="http://schemas.openxmlformats.org/officeDocument/2006/relationships/hyperlink" Target="https://www.youtube.com/watch?v=2F0JbjinerY" TargetMode="External"/><Relationship Id="rId717" Type="http://schemas.openxmlformats.org/officeDocument/2006/relationships/hyperlink" Target="https://www.youtube.com/watch?v=6yQ0zN-QMGE" TargetMode="External"/><Relationship Id="rId759" Type="http://schemas.openxmlformats.org/officeDocument/2006/relationships/hyperlink" Target="https://www.youtube.com/watch?v=pDLW0NC49Dg" TargetMode="External"/><Relationship Id="rId11" Type="http://schemas.openxmlformats.org/officeDocument/2006/relationships/hyperlink" Target="https://www.youtube.com/watch?v=kGAAAD87QHU" TargetMode="External"/><Relationship Id="rId53" Type="http://schemas.openxmlformats.org/officeDocument/2006/relationships/hyperlink" Target="https://www.youtube.com/watch?v=q7JlZxcH_i4" TargetMode="External"/><Relationship Id="rId149" Type="http://schemas.openxmlformats.org/officeDocument/2006/relationships/hyperlink" Target="https://www.youtube.com/watch?v=5iqqLLefHsc" TargetMode="External"/><Relationship Id="rId314" Type="http://schemas.openxmlformats.org/officeDocument/2006/relationships/hyperlink" Target="https://www.youtube.com/watch?v=ImXVozIzbB4" TargetMode="External"/><Relationship Id="rId356" Type="http://schemas.openxmlformats.org/officeDocument/2006/relationships/hyperlink" Target="https://www.youtube.com/watch?v=o4k4gVNb96k" TargetMode="External"/><Relationship Id="rId398" Type="http://schemas.openxmlformats.org/officeDocument/2006/relationships/hyperlink" Target="https://www.youtube.com/watch?v=lC7nJjRfU_Y" TargetMode="External"/><Relationship Id="rId521" Type="http://schemas.openxmlformats.org/officeDocument/2006/relationships/hyperlink" Target="https://www.youtube.com/watch?v=0hGdsSbCAiE" TargetMode="External"/><Relationship Id="rId563" Type="http://schemas.openxmlformats.org/officeDocument/2006/relationships/hyperlink" Target="https://www.youtube.com/watch?v=zmWwIVjdBOQ" TargetMode="External"/><Relationship Id="rId619" Type="http://schemas.openxmlformats.org/officeDocument/2006/relationships/hyperlink" Target="https://www.youtube.com/watch?v=tkPBn22UGdk" TargetMode="External"/><Relationship Id="rId770" Type="http://schemas.openxmlformats.org/officeDocument/2006/relationships/hyperlink" Target="https://www.youtube.com/watch?v=VqRjFxvmkWY" TargetMode="External"/><Relationship Id="rId95" Type="http://schemas.openxmlformats.org/officeDocument/2006/relationships/hyperlink" Target="https://www.youtube.com/watch?v=te6Iu63dcsw" TargetMode="External"/><Relationship Id="rId160" Type="http://schemas.openxmlformats.org/officeDocument/2006/relationships/hyperlink" Target="https://www.youtube.com/watch?v=NntQb_4-NlQ" TargetMode="External"/><Relationship Id="rId216" Type="http://schemas.openxmlformats.org/officeDocument/2006/relationships/hyperlink" Target="https://www.youtube.com/watch?v=ADSTTEQpFSA" TargetMode="External"/><Relationship Id="rId423" Type="http://schemas.openxmlformats.org/officeDocument/2006/relationships/hyperlink" Target="https://www.youtube.com/watch?v=G49m2tMLggU" TargetMode="External"/><Relationship Id="rId826" Type="http://schemas.openxmlformats.org/officeDocument/2006/relationships/hyperlink" Target="https://www.youtube.com/watch?v=AHS1c_vqjxI" TargetMode="External"/><Relationship Id="rId258" Type="http://schemas.openxmlformats.org/officeDocument/2006/relationships/hyperlink" Target="https://www.youtube.com/watch?v=kITl64oxKsw" TargetMode="External"/><Relationship Id="rId465" Type="http://schemas.openxmlformats.org/officeDocument/2006/relationships/hyperlink" Target="https://www.youtube.com/watch?v=9Ni2MeDyU8c" TargetMode="External"/><Relationship Id="rId630" Type="http://schemas.openxmlformats.org/officeDocument/2006/relationships/hyperlink" Target="https://www.youtube.com/watch?v=K7hYf0yIK5w" TargetMode="External"/><Relationship Id="rId672" Type="http://schemas.openxmlformats.org/officeDocument/2006/relationships/hyperlink" Target="https://www.youtube.com/watch?v=Cy5jH2Mdl0Q" TargetMode="External"/><Relationship Id="rId728" Type="http://schemas.openxmlformats.org/officeDocument/2006/relationships/hyperlink" Target="https://www.youtube.com/watch?v=C5KkVXydeHg" TargetMode="External"/><Relationship Id="rId22" Type="http://schemas.openxmlformats.org/officeDocument/2006/relationships/hyperlink" Target="https://www.youtube.com/watch?v=_dxk_DhK8bo" TargetMode="External"/><Relationship Id="rId64" Type="http://schemas.openxmlformats.org/officeDocument/2006/relationships/hyperlink" Target="https://www.youtube.com/watch?v=0hSCclbhNN4" TargetMode="External"/><Relationship Id="rId118" Type="http://schemas.openxmlformats.org/officeDocument/2006/relationships/hyperlink" Target="https://www.youtube.com/watch?v=pHAW1ppiWq0" TargetMode="External"/><Relationship Id="rId325" Type="http://schemas.openxmlformats.org/officeDocument/2006/relationships/hyperlink" Target="https://www.youtube.com/watch?v=GPINIZmQDwI" TargetMode="External"/><Relationship Id="rId367" Type="http://schemas.openxmlformats.org/officeDocument/2006/relationships/hyperlink" Target="https://www.youtube.com/watch?v=VpJVKQS6sps" TargetMode="External"/><Relationship Id="rId532" Type="http://schemas.openxmlformats.org/officeDocument/2006/relationships/hyperlink" Target="https://www.youtube.com/watch?v=M9VSpOiwwDU" TargetMode="External"/><Relationship Id="rId574" Type="http://schemas.openxmlformats.org/officeDocument/2006/relationships/hyperlink" Target="https://www.youtube.com/watch?v=x8Qn77t19kw" TargetMode="External"/><Relationship Id="rId171" Type="http://schemas.openxmlformats.org/officeDocument/2006/relationships/hyperlink" Target="https://www.youtube.com/watch?v=PVhSjMMlXeI" TargetMode="External"/><Relationship Id="rId227" Type="http://schemas.openxmlformats.org/officeDocument/2006/relationships/hyperlink" Target="https://www.youtube.com/watch?v=YAn2eHyJlMA" TargetMode="External"/><Relationship Id="rId781" Type="http://schemas.openxmlformats.org/officeDocument/2006/relationships/hyperlink" Target="https://www.youtube.com/watch?v=va5iJSmm168" TargetMode="External"/><Relationship Id="rId837" Type="http://schemas.openxmlformats.org/officeDocument/2006/relationships/hyperlink" Target="https://www.youtube.com/watch?v=1B3HLega3xk" TargetMode="External"/><Relationship Id="rId269" Type="http://schemas.openxmlformats.org/officeDocument/2006/relationships/hyperlink" Target="https://www.youtube.com/watch?v=S2uINxm_wbc" TargetMode="External"/><Relationship Id="rId434" Type="http://schemas.openxmlformats.org/officeDocument/2006/relationships/hyperlink" Target="https://www.youtube.com/watch?v=jfe5CttwKB4" TargetMode="External"/><Relationship Id="rId476" Type="http://schemas.openxmlformats.org/officeDocument/2006/relationships/hyperlink" Target="https://www.youtube.com/watch?v=FjAr-EOmJoc" TargetMode="External"/><Relationship Id="rId641" Type="http://schemas.openxmlformats.org/officeDocument/2006/relationships/hyperlink" Target="https://www.youtube.com/watch?v=ZwwcTd9iCHw" TargetMode="External"/><Relationship Id="rId683" Type="http://schemas.openxmlformats.org/officeDocument/2006/relationships/hyperlink" Target="https://www.youtube.com/watch?v=7cEgL5X-e1E" TargetMode="External"/><Relationship Id="rId739" Type="http://schemas.openxmlformats.org/officeDocument/2006/relationships/hyperlink" Target="https://www.youtube.com/watch?v=xswUGZOVdc4" TargetMode="External"/><Relationship Id="rId33" Type="http://schemas.openxmlformats.org/officeDocument/2006/relationships/hyperlink" Target="https://www.youtube.com/watch?v=G_8RwctMshw" TargetMode="External"/><Relationship Id="rId129" Type="http://schemas.openxmlformats.org/officeDocument/2006/relationships/hyperlink" Target="https://www.youtube.com/watch?v=nNcFquUuKww" TargetMode="External"/><Relationship Id="rId280" Type="http://schemas.openxmlformats.org/officeDocument/2006/relationships/hyperlink" Target="https://www.youtube.com/watch?v=IeVjS7MAZCM" TargetMode="External"/><Relationship Id="rId336" Type="http://schemas.openxmlformats.org/officeDocument/2006/relationships/hyperlink" Target="https://www.youtube.com/watch?v=UCEGcm7G5dI" TargetMode="External"/><Relationship Id="rId501" Type="http://schemas.openxmlformats.org/officeDocument/2006/relationships/hyperlink" Target="https://www.youtube.com/watch?v=X_fHa73_nOg" TargetMode="External"/><Relationship Id="rId543" Type="http://schemas.openxmlformats.org/officeDocument/2006/relationships/hyperlink" Target="https://www.youtube.com/watch?v=AoBp9jM8fZo" TargetMode="External"/><Relationship Id="rId75" Type="http://schemas.openxmlformats.org/officeDocument/2006/relationships/hyperlink" Target="https://www.youtube.com/watch?v=dITsguJFQoc" TargetMode="External"/><Relationship Id="rId140" Type="http://schemas.openxmlformats.org/officeDocument/2006/relationships/hyperlink" Target="https://www.youtube.com/watch?v=PAaWZTFRP9Q" TargetMode="External"/><Relationship Id="rId182" Type="http://schemas.openxmlformats.org/officeDocument/2006/relationships/hyperlink" Target="https://www.youtube.com/watch?v=2man8N6od0A" TargetMode="External"/><Relationship Id="rId378" Type="http://schemas.openxmlformats.org/officeDocument/2006/relationships/hyperlink" Target="https://www.youtube.com/watch?v=q1lfjC1eH9Y" TargetMode="External"/><Relationship Id="rId403" Type="http://schemas.openxmlformats.org/officeDocument/2006/relationships/hyperlink" Target="https://www.youtube.com/watch?v=0oxjwW27xt4" TargetMode="External"/><Relationship Id="rId585" Type="http://schemas.openxmlformats.org/officeDocument/2006/relationships/hyperlink" Target="https://www.youtube.com/watch?v=kF3vIkvhBWM" TargetMode="External"/><Relationship Id="rId750" Type="http://schemas.openxmlformats.org/officeDocument/2006/relationships/hyperlink" Target="https://www.youtube.com/watch?v=w1VH_UHeZko" TargetMode="External"/><Relationship Id="rId792" Type="http://schemas.openxmlformats.org/officeDocument/2006/relationships/hyperlink" Target="https://www.youtube.com/watch?v=fs8zCOeKFss" TargetMode="External"/><Relationship Id="rId806" Type="http://schemas.openxmlformats.org/officeDocument/2006/relationships/hyperlink" Target="https://www.youtube.com/watch?v=6C1p4HUHlfE" TargetMode="External"/><Relationship Id="rId6" Type="http://schemas.openxmlformats.org/officeDocument/2006/relationships/hyperlink" Target="https://www.youtube.com/watch?v=XtbsoWA9DZY" TargetMode="External"/><Relationship Id="rId238" Type="http://schemas.openxmlformats.org/officeDocument/2006/relationships/hyperlink" Target="https://www.youtube.com/watch?v=jzSX_uBstSA" TargetMode="External"/><Relationship Id="rId445" Type="http://schemas.openxmlformats.org/officeDocument/2006/relationships/hyperlink" Target="https://www.youtube.com/watch?v=V23T-YBTARY" TargetMode="External"/><Relationship Id="rId487" Type="http://schemas.openxmlformats.org/officeDocument/2006/relationships/hyperlink" Target="https://www.youtube.com/watch?v=S3tqF7sYcPs" TargetMode="External"/><Relationship Id="rId610" Type="http://schemas.openxmlformats.org/officeDocument/2006/relationships/hyperlink" Target="https://www.youtube.com/watch?v=r_zQ9xD5n-0" TargetMode="External"/><Relationship Id="rId652" Type="http://schemas.openxmlformats.org/officeDocument/2006/relationships/hyperlink" Target="https://www.youtube.com/watch?v=zbqyNtTCY7U" TargetMode="External"/><Relationship Id="rId694" Type="http://schemas.openxmlformats.org/officeDocument/2006/relationships/hyperlink" Target="https://www.youtube.com/watch?v=zd27TSl2NiA" TargetMode="External"/><Relationship Id="rId708" Type="http://schemas.openxmlformats.org/officeDocument/2006/relationships/hyperlink" Target="https://www.youtube.com/watch?v=QAsJvKsd2Xk" TargetMode="External"/><Relationship Id="rId291" Type="http://schemas.openxmlformats.org/officeDocument/2006/relationships/hyperlink" Target="https://www.youtube.com/watch?v=yzoaV0-4Tdo" TargetMode="External"/><Relationship Id="rId305" Type="http://schemas.openxmlformats.org/officeDocument/2006/relationships/hyperlink" Target="https://www.youtube.com/watch?v=iqFu1awvhws" TargetMode="External"/><Relationship Id="rId347" Type="http://schemas.openxmlformats.org/officeDocument/2006/relationships/hyperlink" Target="https://www.youtube.com/watch?v=QEkHcPt-Vpw" TargetMode="External"/><Relationship Id="rId512" Type="http://schemas.openxmlformats.org/officeDocument/2006/relationships/hyperlink" Target="https://www.youtube.com/watch?v=lx6Zr6lrTaI" TargetMode="External"/><Relationship Id="rId44" Type="http://schemas.openxmlformats.org/officeDocument/2006/relationships/hyperlink" Target="https://www.youtube.com/watch?v=_tg1OaK_JzM" TargetMode="External"/><Relationship Id="rId86" Type="http://schemas.openxmlformats.org/officeDocument/2006/relationships/hyperlink" Target="https://www.youtube.com/watch?v=6DTJ5h3vx6o" TargetMode="External"/><Relationship Id="rId151" Type="http://schemas.openxmlformats.org/officeDocument/2006/relationships/hyperlink" Target="https://www.youtube.com/watch?v=gj-bxPfzjAI" TargetMode="External"/><Relationship Id="rId389" Type="http://schemas.openxmlformats.org/officeDocument/2006/relationships/hyperlink" Target="https://www.youtube.com/watch?v=3xTrhsBeKvc" TargetMode="External"/><Relationship Id="rId554" Type="http://schemas.openxmlformats.org/officeDocument/2006/relationships/hyperlink" Target="https://www.youtube.com/watch?v=d9zjkImf0rQ" TargetMode="External"/><Relationship Id="rId596" Type="http://schemas.openxmlformats.org/officeDocument/2006/relationships/hyperlink" Target="https://www.youtube.com/watch?v=5oxjfFsJ6TQ" TargetMode="External"/><Relationship Id="rId761" Type="http://schemas.openxmlformats.org/officeDocument/2006/relationships/hyperlink" Target="https://www.youtube.com/watch?v=Jninm8r1v1g" TargetMode="External"/><Relationship Id="rId817" Type="http://schemas.openxmlformats.org/officeDocument/2006/relationships/hyperlink" Target="https://www.youtube.com/watch?v=yL_fgyXXnSM" TargetMode="External"/><Relationship Id="rId193" Type="http://schemas.openxmlformats.org/officeDocument/2006/relationships/hyperlink" Target="https://www.youtube.com/watch?v=Vsg_PFQmw4I" TargetMode="External"/><Relationship Id="rId207" Type="http://schemas.openxmlformats.org/officeDocument/2006/relationships/hyperlink" Target="https://www.youtube.com/watch?v=RbwQyVch4Hw" TargetMode="External"/><Relationship Id="rId249" Type="http://schemas.openxmlformats.org/officeDocument/2006/relationships/hyperlink" Target="https://www.youtube.com/watch?v=JWnyTJ96upw" TargetMode="External"/><Relationship Id="rId414" Type="http://schemas.openxmlformats.org/officeDocument/2006/relationships/hyperlink" Target="https://www.youtube.com/watch?v=ZzDTFb78lwE" TargetMode="External"/><Relationship Id="rId456" Type="http://schemas.openxmlformats.org/officeDocument/2006/relationships/hyperlink" Target="https://www.youtube.com/watch?v=qS7ZheGGEN4" TargetMode="External"/><Relationship Id="rId498" Type="http://schemas.openxmlformats.org/officeDocument/2006/relationships/hyperlink" Target="https://www.youtube.com/watch?v=Pzaai8azbqA" TargetMode="External"/><Relationship Id="rId621" Type="http://schemas.openxmlformats.org/officeDocument/2006/relationships/hyperlink" Target="https://www.youtube.com/watch?v=iOwWGPhxSH4" TargetMode="External"/><Relationship Id="rId663" Type="http://schemas.openxmlformats.org/officeDocument/2006/relationships/hyperlink" Target="https://www.youtube.com/watch?v=O3Ov0w9s6rc" TargetMode="External"/><Relationship Id="rId13" Type="http://schemas.openxmlformats.org/officeDocument/2006/relationships/hyperlink" Target="https://www.youtube.com/watch?v=CYeL5_bG1ZE" TargetMode="External"/><Relationship Id="rId109" Type="http://schemas.openxmlformats.org/officeDocument/2006/relationships/hyperlink" Target="https://www.youtube.com/watch?v=TD37CH3Dc-w" TargetMode="External"/><Relationship Id="rId260" Type="http://schemas.openxmlformats.org/officeDocument/2006/relationships/hyperlink" Target="https://www.youtube.com/watch?v=liLMxqCpzuI" TargetMode="External"/><Relationship Id="rId316" Type="http://schemas.openxmlformats.org/officeDocument/2006/relationships/hyperlink" Target="https://www.youtube.com/watch?v=Hjz_h2xHGZM" TargetMode="External"/><Relationship Id="rId523" Type="http://schemas.openxmlformats.org/officeDocument/2006/relationships/hyperlink" Target="https://www.youtube.com/watch?v=q-KyxIfiR2s" TargetMode="External"/><Relationship Id="rId719" Type="http://schemas.openxmlformats.org/officeDocument/2006/relationships/hyperlink" Target="https://www.youtube.com/watch?v=Qc4eNVswmDk" TargetMode="External"/><Relationship Id="rId55" Type="http://schemas.openxmlformats.org/officeDocument/2006/relationships/hyperlink" Target="https://www.youtube.com/watch?v=p5nzZEOm2YE" TargetMode="External"/><Relationship Id="rId97" Type="http://schemas.openxmlformats.org/officeDocument/2006/relationships/hyperlink" Target="https://www.youtube.com/watch?v=Fi9VV9FHOkY" TargetMode="External"/><Relationship Id="rId120" Type="http://schemas.openxmlformats.org/officeDocument/2006/relationships/hyperlink" Target="https://www.youtube.com/watch?v=WQRKRKmUjls" TargetMode="External"/><Relationship Id="rId358" Type="http://schemas.openxmlformats.org/officeDocument/2006/relationships/hyperlink" Target="https://www.youtube.com/watch?v=TJBRJt1K4OM" TargetMode="External"/><Relationship Id="rId565" Type="http://schemas.openxmlformats.org/officeDocument/2006/relationships/hyperlink" Target="https://www.youtube.com/watch?v=b2lzeBq8cas" TargetMode="External"/><Relationship Id="rId730" Type="http://schemas.openxmlformats.org/officeDocument/2006/relationships/hyperlink" Target="https://www.youtube.com/watch?v=k4NUlfqqT9I" TargetMode="External"/><Relationship Id="rId772" Type="http://schemas.openxmlformats.org/officeDocument/2006/relationships/hyperlink" Target="https://www.youtube.com/watch?v=RUz7uC-qfBw" TargetMode="External"/><Relationship Id="rId828" Type="http://schemas.openxmlformats.org/officeDocument/2006/relationships/hyperlink" Target="https://www.youtube.com/watch?v=BtPrmLLHtKY" TargetMode="External"/><Relationship Id="rId162" Type="http://schemas.openxmlformats.org/officeDocument/2006/relationships/hyperlink" Target="https://www.youtube.com/watch?v=EWoia45q-Ik" TargetMode="External"/><Relationship Id="rId218" Type="http://schemas.openxmlformats.org/officeDocument/2006/relationships/hyperlink" Target="https://www.youtube.com/watch?v=HryYsiKwK1c" TargetMode="External"/><Relationship Id="rId425" Type="http://schemas.openxmlformats.org/officeDocument/2006/relationships/hyperlink" Target="https://www.youtube.com/watch?v=dScyXZ1A0wk" TargetMode="External"/><Relationship Id="rId467" Type="http://schemas.openxmlformats.org/officeDocument/2006/relationships/hyperlink" Target="https://www.youtube.com/watch?v=Aht4dCB11Sw" TargetMode="External"/><Relationship Id="rId632" Type="http://schemas.openxmlformats.org/officeDocument/2006/relationships/hyperlink" Target="https://www.youtube.com/watch?v=yMMUpzsK4Ec" TargetMode="External"/><Relationship Id="rId271" Type="http://schemas.openxmlformats.org/officeDocument/2006/relationships/hyperlink" Target="https://www.youtube.com/watch?v=1TIvgR3KkLU" TargetMode="External"/><Relationship Id="rId674" Type="http://schemas.openxmlformats.org/officeDocument/2006/relationships/hyperlink" Target="https://www.youtube.com/watch?v=zO8QzMWZbN4" TargetMode="External"/><Relationship Id="rId24" Type="http://schemas.openxmlformats.org/officeDocument/2006/relationships/hyperlink" Target="https://www.youtube.com/watch?v=SUdrxzTSSXE" TargetMode="External"/><Relationship Id="rId66" Type="http://schemas.openxmlformats.org/officeDocument/2006/relationships/hyperlink" Target="https://www.youtube.com/watch?v=a9ClS6n6cuM" TargetMode="External"/><Relationship Id="rId131" Type="http://schemas.openxmlformats.org/officeDocument/2006/relationships/hyperlink" Target="https://www.youtube.com/watch?v=1noRz1YdjAI" TargetMode="External"/><Relationship Id="rId327" Type="http://schemas.openxmlformats.org/officeDocument/2006/relationships/hyperlink" Target="https://www.youtube.com/watch?v=SG8lFn1Kxhc" TargetMode="External"/><Relationship Id="rId369" Type="http://schemas.openxmlformats.org/officeDocument/2006/relationships/hyperlink" Target="https://www.youtube.com/watch?v=LH5E6oo5wg0" TargetMode="External"/><Relationship Id="rId534" Type="http://schemas.openxmlformats.org/officeDocument/2006/relationships/hyperlink" Target="https://www.youtube.com/watch?v=MLpb8ee3Ypc" TargetMode="External"/><Relationship Id="rId576" Type="http://schemas.openxmlformats.org/officeDocument/2006/relationships/hyperlink" Target="https://www.youtube.com/watch?v=RqHrjiWshgA" TargetMode="External"/><Relationship Id="rId741" Type="http://schemas.openxmlformats.org/officeDocument/2006/relationships/hyperlink" Target="https://www.youtube.com/watch?v=mg42lspGI58" TargetMode="External"/><Relationship Id="rId783" Type="http://schemas.openxmlformats.org/officeDocument/2006/relationships/hyperlink" Target="https://www.youtube.com/watch?v=K_HDrDrkLi0" TargetMode="External"/><Relationship Id="rId839" Type="http://schemas.openxmlformats.org/officeDocument/2006/relationships/hyperlink" Target="https://www.youtube.com/watch?v=ed7pFle2yM8" TargetMode="External"/><Relationship Id="rId173" Type="http://schemas.openxmlformats.org/officeDocument/2006/relationships/hyperlink" Target="https://www.youtube.com/watch?v=C7Nxc5rwK_o" TargetMode="External"/><Relationship Id="rId229" Type="http://schemas.openxmlformats.org/officeDocument/2006/relationships/hyperlink" Target="https://www.youtube.com/watch?v=LfdJS_8M8bY" TargetMode="External"/><Relationship Id="rId380" Type="http://schemas.openxmlformats.org/officeDocument/2006/relationships/hyperlink" Target="https://www.youtube.com/watch?v=C6j2qDzdGNQ" TargetMode="External"/><Relationship Id="rId436" Type="http://schemas.openxmlformats.org/officeDocument/2006/relationships/hyperlink" Target="https://www.youtube.com/watch?v=gFXILIBTfG4" TargetMode="External"/><Relationship Id="rId601" Type="http://schemas.openxmlformats.org/officeDocument/2006/relationships/hyperlink" Target="https://www.youtube.com/watch?v=nhltOgALW08" TargetMode="External"/><Relationship Id="rId643" Type="http://schemas.openxmlformats.org/officeDocument/2006/relationships/hyperlink" Target="https://www.youtube.com/watch?v=63BawpxUrXk" TargetMode="External"/><Relationship Id="rId240" Type="http://schemas.openxmlformats.org/officeDocument/2006/relationships/hyperlink" Target="https://www.youtube.com/watch?v=24KTmB_JXfg" TargetMode="External"/><Relationship Id="rId478" Type="http://schemas.openxmlformats.org/officeDocument/2006/relationships/hyperlink" Target="https://www.youtube.com/watch?v=1-sRDYOLkbg" TargetMode="External"/><Relationship Id="rId685" Type="http://schemas.openxmlformats.org/officeDocument/2006/relationships/hyperlink" Target="https://www.youtube.com/watch?v=knaV_tvkEY4" TargetMode="External"/><Relationship Id="rId35" Type="http://schemas.openxmlformats.org/officeDocument/2006/relationships/hyperlink" Target="https://www.youtube.com/watch?v=ImX6YDZlOLw" TargetMode="External"/><Relationship Id="rId77" Type="http://schemas.openxmlformats.org/officeDocument/2006/relationships/hyperlink" Target="https://www.youtube.com/watch?v=mYqKjsrFmJA" TargetMode="External"/><Relationship Id="rId100" Type="http://schemas.openxmlformats.org/officeDocument/2006/relationships/hyperlink" Target="https://www.youtube.com/watch?v=_8Bb2xvasxM" TargetMode="External"/><Relationship Id="rId282" Type="http://schemas.openxmlformats.org/officeDocument/2006/relationships/hyperlink" Target="https://www.youtube.com/watch?v=fDdYiDyeKDs" TargetMode="External"/><Relationship Id="rId338" Type="http://schemas.openxmlformats.org/officeDocument/2006/relationships/hyperlink" Target="https://www.youtube.com/watch?v=upj4j89yDAQ" TargetMode="External"/><Relationship Id="rId503" Type="http://schemas.openxmlformats.org/officeDocument/2006/relationships/hyperlink" Target="https://www.youtube.com/watch?v=Gu-F5-oIpUM" TargetMode="External"/><Relationship Id="rId545" Type="http://schemas.openxmlformats.org/officeDocument/2006/relationships/hyperlink" Target="https://www.youtube.com/watch?v=pOpbOK7gs4w" TargetMode="External"/><Relationship Id="rId587" Type="http://schemas.openxmlformats.org/officeDocument/2006/relationships/hyperlink" Target="https://www.youtube.com/watch?v=V80W02u4UwM" TargetMode="External"/><Relationship Id="rId710" Type="http://schemas.openxmlformats.org/officeDocument/2006/relationships/hyperlink" Target="https://www.youtube.com/watch?v=zslCZse0TEs" TargetMode="External"/><Relationship Id="rId752" Type="http://schemas.openxmlformats.org/officeDocument/2006/relationships/hyperlink" Target="https://www.youtube.com/watch?v=Q56f_RX-jS4" TargetMode="External"/><Relationship Id="rId808" Type="http://schemas.openxmlformats.org/officeDocument/2006/relationships/hyperlink" Target="https://www.youtube.com/watch?v=z9GXI_9DXF0" TargetMode="External"/><Relationship Id="rId8" Type="http://schemas.openxmlformats.org/officeDocument/2006/relationships/hyperlink" Target="https://www.youtube.com/watch?v=lpsxkA2cvC8" TargetMode="External"/><Relationship Id="rId142" Type="http://schemas.openxmlformats.org/officeDocument/2006/relationships/hyperlink" Target="https://www.youtube.com/watch?v=DPrSSQcCjj0" TargetMode="External"/><Relationship Id="rId184" Type="http://schemas.openxmlformats.org/officeDocument/2006/relationships/hyperlink" Target="https://www.youtube.com/watch?v=lT0vFWcIshc" TargetMode="External"/><Relationship Id="rId391" Type="http://schemas.openxmlformats.org/officeDocument/2006/relationships/hyperlink" Target="https://www.youtube.com/watch?v=xQhDtSXlXW8" TargetMode="External"/><Relationship Id="rId405" Type="http://schemas.openxmlformats.org/officeDocument/2006/relationships/hyperlink" Target="https://www.youtube.com/watch?v=QEtjob__Fc0" TargetMode="External"/><Relationship Id="rId447" Type="http://schemas.openxmlformats.org/officeDocument/2006/relationships/hyperlink" Target="https://www.youtube.com/watch?v=qdVJsJJXPtY" TargetMode="External"/><Relationship Id="rId612" Type="http://schemas.openxmlformats.org/officeDocument/2006/relationships/hyperlink" Target="https://www.youtube.com/watch?v=nZyINWdacdY" TargetMode="External"/><Relationship Id="rId794" Type="http://schemas.openxmlformats.org/officeDocument/2006/relationships/hyperlink" Target="https://www.youtube.com/watch?v=VzsY8-aiX7M" TargetMode="External"/><Relationship Id="rId251" Type="http://schemas.openxmlformats.org/officeDocument/2006/relationships/hyperlink" Target="https://www.youtube.com/watch?v=dKC3j3HFxoI" TargetMode="External"/><Relationship Id="rId489" Type="http://schemas.openxmlformats.org/officeDocument/2006/relationships/hyperlink" Target="https://www.youtube.com/watch?v=1xvYFDTPXNE" TargetMode="External"/><Relationship Id="rId654" Type="http://schemas.openxmlformats.org/officeDocument/2006/relationships/hyperlink" Target="https://www.youtube.com/watch?v=D7BbDAf5SPc" TargetMode="External"/><Relationship Id="rId696" Type="http://schemas.openxmlformats.org/officeDocument/2006/relationships/hyperlink" Target="https://www.youtube.com/watch?v=snr4J1YCOwU" TargetMode="External"/><Relationship Id="rId46" Type="http://schemas.openxmlformats.org/officeDocument/2006/relationships/hyperlink" Target="https://www.youtube.com/watch?v=2Veg6rHjaMw" TargetMode="External"/><Relationship Id="rId293" Type="http://schemas.openxmlformats.org/officeDocument/2006/relationships/hyperlink" Target="https://www.youtube.com/watch?v=0XS5T0kbEQM" TargetMode="External"/><Relationship Id="rId307" Type="http://schemas.openxmlformats.org/officeDocument/2006/relationships/hyperlink" Target="https://www.youtube.com/watch?v=-F0weI6d9qg" TargetMode="External"/><Relationship Id="rId349" Type="http://schemas.openxmlformats.org/officeDocument/2006/relationships/hyperlink" Target="https://www.youtube.com/watch?v=2UHwPxgmfg8" TargetMode="External"/><Relationship Id="rId514" Type="http://schemas.openxmlformats.org/officeDocument/2006/relationships/hyperlink" Target="https://www.youtube.com/watch?v=fOzxegx9DRs" TargetMode="External"/><Relationship Id="rId556" Type="http://schemas.openxmlformats.org/officeDocument/2006/relationships/hyperlink" Target="https://www.youtube.com/watch?v=apU5luAyGj8" TargetMode="External"/><Relationship Id="rId721" Type="http://schemas.openxmlformats.org/officeDocument/2006/relationships/hyperlink" Target="https://www.youtube.com/watch?v=aAk7KaGhsRA" TargetMode="External"/><Relationship Id="rId763" Type="http://schemas.openxmlformats.org/officeDocument/2006/relationships/hyperlink" Target="https://www.youtube.com/watch?v=X0_ptGQGhfw" TargetMode="External"/><Relationship Id="rId88" Type="http://schemas.openxmlformats.org/officeDocument/2006/relationships/hyperlink" Target="https://www.youtube.com/watch?v=rj7nbq_1E-Y" TargetMode="External"/><Relationship Id="rId111" Type="http://schemas.openxmlformats.org/officeDocument/2006/relationships/hyperlink" Target="https://www.youtube.com/watch?v=DTwdhSiu3ck" TargetMode="External"/><Relationship Id="rId153" Type="http://schemas.openxmlformats.org/officeDocument/2006/relationships/hyperlink" Target="https://www.youtube.com/watch?v=Opw9G1qKCcM" TargetMode="External"/><Relationship Id="rId195" Type="http://schemas.openxmlformats.org/officeDocument/2006/relationships/hyperlink" Target="https://www.youtube.com/watch?v=di2kJcyy1BM" TargetMode="External"/><Relationship Id="rId209" Type="http://schemas.openxmlformats.org/officeDocument/2006/relationships/hyperlink" Target="https://www.youtube.com/watch?v=gMPOdUN7pKE" TargetMode="External"/><Relationship Id="rId360" Type="http://schemas.openxmlformats.org/officeDocument/2006/relationships/hyperlink" Target="https://www.youtube.com/watch?v=WAQSeWaStm8" TargetMode="External"/><Relationship Id="rId416" Type="http://schemas.openxmlformats.org/officeDocument/2006/relationships/hyperlink" Target="https://www.youtube.com/watch?v=5wnkFYztI4c" TargetMode="External"/><Relationship Id="rId598" Type="http://schemas.openxmlformats.org/officeDocument/2006/relationships/hyperlink" Target="https://www.youtube.com/watch?v=agau0ogE48U" TargetMode="External"/><Relationship Id="rId819" Type="http://schemas.openxmlformats.org/officeDocument/2006/relationships/hyperlink" Target="https://www.youtube.com/watch?v=xPrmBcU0cEI" TargetMode="External"/><Relationship Id="rId220" Type="http://schemas.openxmlformats.org/officeDocument/2006/relationships/hyperlink" Target="https://www.youtube.com/watch?v=5v5wGN5ujic" TargetMode="External"/><Relationship Id="rId458" Type="http://schemas.openxmlformats.org/officeDocument/2006/relationships/hyperlink" Target="https://www.youtube.com/watch?v=XtgcC-ub5S0" TargetMode="External"/><Relationship Id="rId623" Type="http://schemas.openxmlformats.org/officeDocument/2006/relationships/hyperlink" Target="https://www.youtube.com/watch?v=kAMvYHqTWs0" TargetMode="External"/><Relationship Id="rId665" Type="http://schemas.openxmlformats.org/officeDocument/2006/relationships/hyperlink" Target="https://www.youtube.com/watch?v=ZW9R53MQ8lw" TargetMode="External"/><Relationship Id="rId830" Type="http://schemas.openxmlformats.org/officeDocument/2006/relationships/hyperlink" Target="https://www.youtube.com/watch?v=ACRMDblJuZI" TargetMode="External"/><Relationship Id="rId15" Type="http://schemas.openxmlformats.org/officeDocument/2006/relationships/hyperlink" Target="https://www.youtube.com/watch?v=gNPquC9iG_Q&amp;t=80s" TargetMode="External"/><Relationship Id="rId57" Type="http://schemas.openxmlformats.org/officeDocument/2006/relationships/hyperlink" Target="https://www.youtube.com/watch?v=CmVQuiT0OTw" TargetMode="External"/><Relationship Id="rId262" Type="http://schemas.openxmlformats.org/officeDocument/2006/relationships/hyperlink" Target="https://www.youtube.com/watch?v=DbKzsa970Vg" TargetMode="External"/><Relationship Id="rId318" Type="http://schemas.openxmlformats.org/officeDocument/2006/relationships/hyperlink" Target="https://www.youtube.com/watch?v=fzmiwbHbAcQ" TargetMode="External"/><Relationship Id="rId525" Type="http://schemas.openxmlformats.org/officeDocument/2006/relationships/hyperlink" Target="https://www.youtube.com/watch?v=ALRUelXygdE" TargetMode="External"/><Relationship Id="rId567" Type="http://schemas.openxmlformats.org/officeDocument/2006/relationships/hyperlink" Target="https://www.youtube.com/watch?v=YF5IVJEOtwI" TargetMode="External"/><Relationship Id="rId732" Type="http://schemas.openxmlformats.org/officeDocument/2006/relationships/hyperlink" Target="https://www.youtube.com/watch?v=VVHeP9dfc3k" TargetMode="External"/><Relationship Id="rId99" Type="http://schemas.openxmlformats.org/officeDocument/2006/relationships/hyperlink" Target="https://www.youtube.com/watch?v=rPoet-y4a5U" TargetMode="External"/><Relationship Id="rId122" Type="http://schemas.openxmlformats.org/officeDocument/2006/relationships/hyperlink" Target="https://www.youtube.com/watch?v=HZOzruxA6bA" TargetMode="External"/><Relationship Id="rId164" Type="http://schemas.openxmlformats.org/officeDocument/2006/relationships/hyperlink" Target="https://www.youtube.com/watch?v=s-YYpKnRgcQ" TargetMode="External"/><Relationship Id="rId371" Type="http://schemas.openxmlformats.org/officeDocument/2006/relationships/hyperlink" Target="https://www.youtube.com/watch?v=Gr4-UVzbbzw" TargetMode="External"/><Relationship Id="rId774" Type="http://schemas.openxmlformats.org/officeDocument/2006/relationships/hyperlink" Target="https://www.youtube.com/watch?v=DYJlJzuxALw" TargetMode="External"/><Relationship Id="rId427" Type="http://schemas.openxmlformats.org/officeDocument/2006/relationships/hyperlink" Target="https://www.youtube.com/watch?v=8GWCOXW_ms4" TargetMode="External"/><Relationship Id="rId469" Type="http://schemas.openxmlformats.org/officeDocument/2006/relationships/hyperlink" Target="https://www.youtube.com/watch?v=7DDuhg9AgdM" TargetMode="External"/><Relationship Id="rId634" Type="http://schemas.openxmlformats.org/officeDocument/2006/relationships/hyperlink" Target="https://www.youtube.com/watch?v=bv4zpXr1Vuo" TargetMode="External"/><Relationship Id="rId676" Type="http://schemas.openxmlformats.org/officeDocument/2006/relationships/hyperlink" Target="https://www.youtube.com/watch?v=Ay-IdvZCkew" TargetMode="External"/><Relationship Id="rId841" Type="http://schemas.openxmlformats.org/officeDocument/2006/relationships/hyperlink" Target="https://www.youtube.com/watch?v=SfSxB27Nexc" TargetMode="External"/><Relationship Id="rId26" Type="http://schemas.openxmlformats.org/officeDocument/2006/relationships/hyperlink" Target="https://www.youtube.com/watch?v=2JK7uAexvUg" TargetMode="External"/><Relationship Id="rId231" Type="http://schemas.openxmlformats.org/officeDocument/2006/relationships/hyperlink" Target="https://www.youtube.com/watch?v=sEeNj6ByWBI" TargetMode="External"/><Relationship Id="rId273" Type="http://schemas.openxmlformats.org/officeDocument/2006/relationships/hyperlink" Target="https://www.youtube.com/watch?v=gavq4LM8XK0" TargetMode="External"/><Relationship Id="rId329" Type="http://schemas.openxmlformats.org/officeDocument/2006/relationships/hyperlink" Target="https://www.youtube.com/watch?v=0IFViMU5IN4" TargetMode="External"/><Relationship Id="rId480" Type="http://schemas.openxmlformats.org/officeDocument/2006/relationships/hyperlink" Target="https://www.youtube.com/watch?v=zGMUJ7BlQMA" TargetMode="External"/><Relationship Id="rId536" Type="http://schemas.openxmlformats.org/officeDocument/2006/relationships/hyperlink" Target="https://www.youtube.com/watch?v=IH23o77OZXw" TargetMode="External"/><Relationship Id="rId701" Type="http://schemas.openxmlformats.org/officeDocument/2006/relationships/hyperlink" Target="https://www.youtube.com/watch?v=J5y23zeh0Ew" TargetMode="External"/><Relationship Id="rId68" Type="http://schemas.openxmlformats.org/officeDocument/2006/relationships/hyperlink" Target="https://www.youtube.com/watch?v=UgWTQ03HgBA" TargetMode="External"/><Relationship Id="rId133" Type="http://schemas.openxmlformats.org/officeDocument/2006/relationships/hyperlink" Target="https://www.youtube.com/watch?v=hnWKGMNLHio" TargetMode="External"/><Relationship Id="rId175" Type="http://schemas.openxmlformats.org/officeDocument/2006/relationships/hyperlink" Target="https://www.youtube.com/watch?v=Xu6o6IK6vHY" TargetMode="External"/><Relationship Id="rId340" Type="http://schemas.openxmlformats.org/officeDocument/2006/relationships/hyperlink" Target="https://www.youtube.com/watch?v=Qunpw46qxxk" TargetMode="External"/><Relationship Id="rId578" Type="http://schemas.openxmlformats.org/officeDocument/2006/relationships/hyperlink" Target="https://www.youtube.com/watch?v=GrzLS9FgOgc" TargetMode="External"/><Relationship Id="rId743" Type="http://schemas.openxmlformats.org/officeDocument/2006/relationships/hyperlink" Target="https://www.youtube.com/watch?v=htJ_hL9ctbU" TargetMode="External"/><Relationship Id="rId785" Type="http://schemas.openxmlformats.org/officeDocument/2006/relationships/hyperlink" Target="https://www.youtube.com/watch?v=3ku2kSoeEZo" TargetMode="External"/><Relationship Id="rId200" Type="http://schemas.openxmlformats.org/officeDocument/2006/relationships/hyperlink" Target="https://www.youtube.com/watch?v=iVXGZ99PsdQ" TargetMode="External"/><Relationship Id="rId382" Type="http://schemas.openxmlformats.org/officeDocument/2006/relationships/hyperlink" Target="https://www.youtube.com/watch?v=SAnUTDJ-DIY" TargetMode="External"/><Relationship Id="rId438" Type="http://schemas.openxmlformats.org/officeDocument/2006/relationships/hyperlink" Target="https://www.youtube.com/watch?v=kEQaHtiCPYM" TargetMode="External"/><Relationship Id="rId603" Type="http://schemas.openxmlformats.org/officeDocument/2006/relationships/hyperlink" Target="https://www.youtube.com/watch?v=T3xlvs3mclE" TargetMode="External"/><Relationship Id="rId645" Type="http://schemas.openxmlformats.org/officeDocument/2006/relationships/hyperlink" Target="https://www.youtube.com/watch?v=FZPvRt-elg4" TargetMode="External"/><Relationship Id="rId687" Type="http://schemas.openxmlformats.org/officeDocument/2006/relationships/hyperlink" Target="https://www.youtube.com/watch?v=dkI4HBLMF4g" TargetMode="External"/><Relationship Id="rId810" Type="http://schemas.openxmlformats.org/officeDocument/2006/relationships/hyperlink" Target="https://www.youtube.com/watch?v=3J-cYxxHQGQ" TargetMode="External"/><Relationship Id="rId242" Type="http://schemas.openxmlformats.org/officeDocument/2006/relationships/hyperlink" Target="https://www.youtube.com/watch?v=yXiRobOZeB8" TargetMode="External"/><Relationship Id="rId284" Type="http://schemas.openxmlformats.org/officeDocument/2006/relationships/hyperlink" Target="https://www.youtube.com/watch?v=fXnt0uFkKnQ" TargetMode="External"/><Relationship Id="rId491" Type="http://schemas.openxmlformats.org/officeDocument/2006/relationships/hyperlink" Target="https://www.youtube.com/watch?v=I4XU_lMEooY" TargetMode="External"/><Relationship Id="rId505" Type="http://schemas.openxmlformats.org/officeDocument/2006/relationships/hyperlink" Target="https://www.youtube.com/watch?v=e-lo3Qq2Ydc" TargetMode="External"/><Relationship Id="rId712" Type="http://schemas.openxmlformats.org/officeDocument/2006/relationships/hyperlink" Target="https://www.youtube.com/watch?v=YozeWD8q2VY" TargetMode="External"/><Relationship Id="rId37" Type="http://schemas.openxmlformats.org/officeDocument/2006/relationships/hyperlink" Target="https://www.youtube.com/watch?v=TIuhO3ng3hU" TargetMode="External"/><Relationship Id="rId79" Type="http://schemas.openxmlformats.org/officeDocument/2006/relationships/hyperlink" Target="https://www.youtube.com/watch?v=cB3O2OTCUTM" TargetMode="External"/><Relationship Id="rId102" Type="http://schemas.openxmlformats.org/officeDocument/2006/relationships/hyperlink" Target="https://www.youtube.com/watch?v=yvlMX-9JGq0" TargetMode="External"/><Relationship Id="rId144" Type="http://schemas.openxmlformats.org/officeDocument/2006/relationships/hyperlink" Target="https://www.youtube.com/watch?v=pK1ZC9eaWFM" TargetMode="External"/><Relationship Id="rId547" Type="http://schemas.openxmlformats.org/officeDocument/2006/relationships/hyperlink" Target="https://www.youtube.com/watch?v=GH5dXYEfG1s" TargetMode="External"/><Relationship Id="rId589" Type="http://schemas.openxmlformats.org/officeDocument/2006/relationships/hyperlink" Target="https://www.youtube.com/watch?v=vQ7ZvPghdy8" TargetMode="External"/><Relationship Id="rId754" Type="http://schemas.openxmlformats.org/officeDocument/2006/relationships/hyperlink" Target="https://www.youtube.com/watch?v=3amX-jVo4-U" TargetMode="External"/><Relationship Id="rId796" Type="http://schemas.openxmlformats.org/officeDocument/2006/relationships/hyperlink" Target="https://www.youtube.com/watch?v=hGPSydmezJE" TargetMode="External"/><Relationship Id="rId90" Type="http://schemas.openxmlformats.org/officeDocument/2006/relationships/hyperlink" Target="https://www.youtube.com/watch?v=8OAnyTVQ4vc" TargetMode="External"/><Relationship Id="rId186" Type="http://schemas.openxmlformats.org/officeDocument/2006/relationships/hyperlink" Target="https://www.youtube.com/watch?v=VmbIFdVKMvk" TargetMode="External"/><Relationship Id="rId351" Type="http://schemas.openxmlformats.org/officeDocument/2006/relationships/hyperlink" Target="https://www.youtube.com/watch?v=3srSwuG9kVw" TargetMode="External"/><Relationship Id="rId393" Type="http://schemas.openxmlformats.org/officeDocument/2006/relationships/hyperlink" Target="https://www.youtube.com/watch?v=FNVUlpnBg54" TargetMode="External"/><Relationship Id="rId407" Type="http://schemas.openxmlformats.org/officeDocument/2006/relationships/hyperlink" Target="https://www.youtube.com/watch?v=H7oxOARW0gs" TargetMode="External"/><Relationship Id="rId449" Type="http://schemas.openxmlformats.org/officeDocument/2006/relationships/hyperlink" Target="https://www.youtube.com/watch?v=iNsJTl7yUzE" TargetMode="External"/><Relationship Id="rId614" Type="http://schemas.openxmlformats.org/officeDocument/2006/relationships/hyperlink" Target="https://www.youtube.com/watch?v=BHrqYfQxL98" TargetMode="External"/><Relationship Id="rId656" Type="http://schemas.openxmlformats.org/officeDocument/2006/relationships/hyperlink" Target="https://www.youtube.com/watch?v=k4MgAeomLrU" TargetMode="External"/><Relationship Id="rId821" Type="http://schemas.openxmlformats.org/officeDocument/2006/relationships/hyperlink" Target="https://www.youtube.com/watch?v=cpkth_tjqAg" TargetMode="External"/><Relationship Id="rId211" Type="http://schemas.openxmlformats.org/officeDocument/2006/relationships/hyperlink" Target="https://www.youtube.com/watch?v=GRRvMPSDveU" TargetMode="External"/><Relationship Id="rId253" Type="http://schemas.openxmlformats.org/officeDocument/2006/relationships/hyperlink" Target="https://www.youtube.com/watch?v=tIeTEmgwKPw" TargetMode="External"/><Relationship Id="rId295" Type="http://schemas.openxmlformats.org/officeDocument/2006/relationships/hyperlink" Target="https://www.youtube.com/watch?v=dXYeQ7hGMbg" TargetMode="External"/><Relationship Id="rId309" Type="http://schemas.openxmlformats.org/officeDocument/2006/relationships/hyperlink" Target="https://www.youtube.com/watch?v=h4t56qewd_c" TargetMode="External"/><Relationship Id="rId460" Type="http://schemas.openxmlformats.org/officeDocument/2006/relationships/hyperlink" Target="https://www.youtube.com/watch?v=JIwQTsZ4yQ0" TargetMode="External"/><Relationship Id="rId516" Type="http://schemas.openxmlformats.org/officeDocument/2006/relationships/hyperlink" Target="https://www.youtube.com/watch?v=iuqUe9pdTc0" TargetMode="External"/><Relationship Id="rId698" Type="http://schemas.openxmlformats.org/officeDocument/2006/relationships/hyperlink" Target="https://www.youtube.com/watch?v=CvbXYB21p4o" TargetMode="External"/><Relationship Id="rId48" Type="http://schemas.openxmlformats.org/officeDocument/2006/relationships/hyperlink" Target="https://www.youtube.com/watch?v=yjx1z2rzL34" TargetMode="External"/><Relationship Id="rId113" Type="http://schemas.openxmlformats.org/officeDocument/2006/relationships/hyperlink" Target="https://www.youtube.com/watch?v=i2NL_GBj9yw" TargetMode="External"/><Relationship Id="rId320" Type="http://schemas.openxmlformats.org/officeDocument/2006/relationships/hyperlink" Target="https://www.youtube.com/watch?v=dI-Xx89-b4w" TargetMode="External"/><Relationship Id="rId558" Type="http://schemas.openxmlformats.org/officeDocument/2006/relationships/hyperlink" Target="https://www.youtube.com/watch?v=al0B8qUkayw" TargetMode="External"/><Relationship Id="rId723" Type="http://schemas.openxmlformats.org/officeDocument/2006/relationships/hyperlink" Target="https://www.youtube.com/watch?v=zEAd2z1knwc" TargetMode="External"/><Relationship Id="rId765" Type="http://schemas.openxmlformats.org/officeDocument/2006/relationships/hyperlink" Target="https://www.youtube.com/watch?v=UPmhk_h_y9w" TargetMode="External"/><Relationship Id="rId155" Type="http://schemas.openxmlformats.org/officeDocument/2006/relationships/hyperlink" Target="https://www.youtube.com/watch?v=0s5SP-8R6is" TargetMode="External"/><Relationship Id="rId197" Type="http://schemas.openxmlformats.org/officeDocument/2006/relationships/hyperlink" Target="https://www.youtube.com/watch?v=vbTpiJRu9d0" TargetMode="External"/><Relationship Id="rId362" Type="http://schemas.openxmlformats.org/officeDocument/2006/relationships/hyperlink" Target="https://www.youtube.com/watch?v=dwcmN-Uax7k" TargetMode="External"/><Relationship Id="rId418" Type="http://schemas.openxmlformats.org/officeDocument/2006/relationships/hyperlink" Target="https://www.youtube.com/watch?v=DltKfvtXtEg" TargetMode="External"/><Relationship Id="rId625" Type="http://schemas.openxmlformats.org/officeDocument/2006/relationships/hyperlink" Target="https://www.youtube.com/watch?v=lYsl9hFLsUE" TargetMode="External"/><Relationship Id="rId832" Type="http://schemas.openxmlformats.org/officeDocument/2006/relationships/hyperlink" Target="https://www.youtube.com/watch?v=TMHhylNs-3Q" TargetMode="External"/><Relationship Id="rId222" Type="http://schemas.openxmlformats.org/officeDocument/2006/relationships/hyperlink" Target="https://www.youtube.com/watch?v=9AoKgDyN1uY" TargetMode="External"/><Relationship Id="rId264" Type="http://schemas.openxmlformats.org/officeDocument/2006/relationships/hyperlink" Target="https://www.youtube.com/watch?v=UN-Aox4TPUY" TargetMode="External"/><Relationship Id="rId471" Type="http://schemas.openxmlformats.org/officeDocument/2006/relationships/hyperlink" Target="https://www.youtube.com/watch?v=O6TrbtbLeWQ" TargetMode="External"/><Relationship Id="rId667" Type="http://schemas.openxmlformats.org/officeDocument/2006/relationships/hyperlink" Target="https://www.youtube.com/watch?v=FZ5o-T-2im4" TargetMode="External"/><Relationship Id="rId17" Type="http://schemas.openxmlformats.org/officeDocument/2006/relationships/hyperlink" Target="https://www.youtube.com/watch?v=9pUaOAphN5s" TargetMode="External"/><Relationship Id="rId59" Type="http://schemas.openxmlformats.org/officeDocument/2006/relationships/hyperlink" Target="https://www.youtube.com/watch?v=if9G7Tt-sZE" TargetMode="External"/><Relationship Id="rId124" Type="http://schemas.openxmlformats.org/officeDocument/2006/relationships/hyperlink" Target="https://www.youtube.com/watch?v=UVC_nFv3n5U" TargetMode="External"/><Relationship Id="rId527" Type="http://schemas.openxmlformats.org/officeDocument/2006/relationships/hyperlink" Target="https://www.youtube.com/watch?v=uqdfZbv7hlM" TargetMode="External"/><Relationship Id="rId569" Type="http://schemas.openxmlformats.org/officeDocument/2006/relationships/hyperlink" Target="https://www.youtube.com/watch?v=LixWlh-i0A0" TargetMode="External"/><Relationship Id="rId734" Type="http://schemas.openxmlformats.org/officeDocument/2006/relationships/hyperlink" Target="https://www.youtube.com/watch?v=s4UgVF1-WZk" TargetMode="External"/><Relationship Id="rId776" Type="http://schemas.openxmlformats.org/officeDocument/2006/relationships/hyperlink" Target="https://www.youtube.com/watch?v=uV_CGpMsEhY" TargetMode="External"/><Relationship Id="rId70" Type="http://schemas.openxmlformats.org/officeDocument/2006/relationships/hyperlink" Target="https://www.youtube.com/watch?v=8_NFRDQrPpE" TargetMode="External"/><Relationship Id="rId166" Type="http://schemas.openxmlformats.org/officeDocument/2006/relationships/hyperlink" Target="https://www.youtube.com/watch?v=QlSYSZP0NLw" TargetMode="External"/><Relationship Id="rId331" Type="http://schemas.openxmlformats.org/officeDocument/2006/relationships/hyperlink" Target="https://www.youtube.com/watch?v=Mny6I34JW6Q" TargetMode="External"/><Relationship Id="rId373" Type="http://schemas.openxmlformats.org/officeDocument/2006/relationships/hyperlink" Target="https://www.youtube.com/watch?v=nB7SwkKa4pM" TargetMode="External"/><Relationship Id="rId429" Type="http://schemas.openxmlformats.org/officeDocument/2006/relationships/hyperlink" Target="https://www.youtube.com/watch?v=1InBj1-VZl8" TargetMode="External"/><Relationship Id="rId580" Type="http://schemas.openxmlformats.org/officeDocument/2006/relationships/hyperlink" Target="https://www.youtube.com/watch?v=3_fH-bNB5NE" TargetMode="External"/><Relationship Id="rId636" Type="http://schemas.openxmlformats.org/officeDocument/2006/relationships/hyperlink" Target="https://www.youtube.com/watch?v=sAnEiZPkG3E" TargetMode="External"/><Relationship Id="rId801" Type="http://schemas.openxmlformats.org/officeDocument/2006/relationships/hyperlink" Target="https://www.youtube.com/watch?v=WJWXf2A0Nb4" TargetMode="External"/><Relationship Id="rId1" Type="http://schemas.openxmlformats.org/officeDocument/2006/relationships/hyperlink" Target="https://www.youtube.com/watch?v=9aF65t9Qkjg" TargetMode="External"/><Relationship Id="rId233" Type="http://schemas.openxmlformats.org/officeDocument/2006/relationships/hyperlink" Target="https://www.youtube.com/watch?v=X1MovQo7ck0" TargetMode="External"/><Relationship Id="rId440" Type="http://schemas.openxmlformats.org/officeDocument/2006/relationships/hyperlink" Target="https://www.youtube.com/watch?v=-S0XbjHnjUc" TargetMode="External"/><Relationship Id="rId678" Type="http://schemas.openxmlformats.org/officeDocument/2006/relationships/hyperlink" Target="https://www.youtube.com/watch?v=jVQGU2MjrJc" TargetMode="External"/><Relationship Id="rId843" Type="http://schemas.openxmlformats.org/officeDocument/2006/relationships/hyperlink" Target="https://www.youtube.com/watch?v=S2DsI4bAC-A" TargetMode="External"/><Relationship Id="rId28" Type="http://schemas.openxmlformats.org/officeDocument/2006/relationships/hyperlink" Target="https://www.youtube.com/watch?v=WEmcHkB7VUk" TargetMode="External"/><Relationship Id="rId275" Type="http://schemas.openxmlformats.org/officeDocument/2006/relationships/hyperlink" Target="https://www.youtube.com/watch?v=bILGsMrwF40" TargetMode="External"/><Relationship Id="rId300" Type="http://schemas.openxmlformats.org/officeDocument/2006/relationships/hyperlink" Target="https://www.youtube.com/watch?v=8lhw1gmxne0" TargetMode="External"/><Relationship Id="rId482" Type="http://schemas.openxmlformats.org/officeDocument/2006/relationships/hyperlink" Target="https://www.youtube.com/watch?v=ZXTOs60qgc4" TargetMode="External"/><Relationship Id="rId538" Type="http://schemas.openxmlformats.org/officeDocument/2006/relationships/hyperlink" Target="https://www.youtube.com/watch?v=ng9pFkb3nko" TargetMode="External"/><Relationship Id="rId703" Type="http://schemas.openxmlformats.org/officeDocument/2006/relationships/hyperlink" Target="https://www.youtube.com/watch?v=bHwZ6ufJZXw" TargetMode="External"/><Relationship Id="rId745" Type="http://schemas.openxmlformats.org/officeDocument/2006/relationships/hyperlink" Target="https://www.youtube.com/watch?v=GBsXZ7iHSd8" TargetMode="External"/><Relationship Id="rId81" Type="http://schemas.openxmlformats.org/officeDocument/2006/relationships/hyperlink" Target="https://www.youtube.com/watch?v=fGAG9K9D9tI" TargetMode="External"/><Relationship Id="rId135" Type="http://schemas.openxmlformats.org/officeDocument/2006/relationships/hyperlink" Target="https://www.youtube.com/watch?v=h-tBErY7ZGE" TargetMode="External"/><Relationship Id="rId177" Type="http://schemas.openxmlformats.org/officeDocument/2006/relationships/hyperlink" Target="https://www.youtube.com/watch?v=HhhAFcLAfgU" TargetMode="External"/><Relationship Id="rId342" Type="http://schemas.openxmlformats.org/officeDocument/2006/relationships/hyperlink" Target="https://www.youtube.com/watch?v=ueIbAYJWNr8" TargetMode="External"/><Relationship Id="rId384" Type="http://schemas.openxmlformats.org/officeDocument/2006/relationships/hyperlink" Target="https://www.youtube.com/watch?v=XtiYlNM9jRc" TargetMode="External"/><Relationship Id="rId591" Type="http://schemas.openxmlformats.org/officeDocument/2006/relationships/hyperlink" Target="https://www.youtube.com/watch?v=LYZGS2gCmqw" TargetMode="External"/><Relationship Id="rId605" Type="http://schemas.openxmlformats.org/officeDocument/2006/relationships/hyperlink" Target="https://www.youtube.com/watch?v=Scmx_9q9YBY" TargetMode="External"/><Relationship Id="rId787" Type="http://schemas.openxmlformats.org/officeDocument/2006/relationships/hyperlink" Target="https://www.youtube.com/watch?v=sGjinhkxL7Y" TargetMode="External"/><Relationship Id="rId812" Type="http://schemas.openxmlformats.org/officeDocument/2006/relationships/hyperlink" Target="https://www.youtube.com/watch?v=e2EPuGabgpc" TargetMode="External"/><Relationship Id="rId202" Type="http://schemas.openxmlformats.org/officeDocument/2006/relationships/hyperlink" Target="https://www.youtube.com/watch?v=hIphowqbGbs" TargetMode="External"/><Relationship Id="rId244" Type="http://schemas.openxmlformats.org/officeDocument/2006/relationships/hyperlink" Target="https://www.youtube.com/watch?v=zs3bps_dX9Y" TargetMode="External"/><Relationship Id="rId647" Type="http://schemas.openxmlformats.org/officeDocument/2006/relationships/hyperlink" Target="https://www.youtube.com/watch?v=hkXHmWXZrdc" TargetMode="External"/><Relationship Id="rId689" Type="http://schemas.openxmlformats.org/officeDocument/2006/relationships/hyperlink" Target="https://www.youtube.com/watch?v=xTIKoD9E3ug" TargetMode="External"/><Relationship Id="rId39" Type="http://schemas.openxmlformats.org/officeDocument/2006/relationships/hyperlink" Target="https://www.youtube.com/watch?v=fvbLWfgnngg" TargetMode="External"/><Relationship Id="rId286" Type="http://schemas.openxmlformats.org/officeDocument/2006/relationships/hyperlink" Target="https://www.youtube.com/watch?v=7fRFuz2EMnU" TargetMode="External"/><Relationship Id="rId451" Type="http://schemas.openxmlformats.org/officeDocument/2006/relationships/hyperlink" Target="https://www.youtube.com/watch?v=G0yaF7rw928" TargetMode="External"/><Relationship Id="rId493" Type="http://schemas.openxmlformats.org/officeDocument/2006/relationships/hyperlink" Target="https://www.youtube.com/watch?v=7NzERitX1-E" TargetMode="External"/><Relationship Id="rId507" Type="http://schemas.openxmlformats.org/officeDocument/2006/relationships/hyperlink" Target="https://www.youtube.com/watch?v=J69NF6aXY6s" TargetMode="External"/><Relationship Id="rId549" Type="http://schemas.openxmlformats.org/officeDocument/2006/relationships/hyperlink" Target="https://www.youtube.com/watch?v=bk4ERJ3MkCE" TargetMode="External"/><Relationship Id="rId714" Type="http://schemas.openxmlformats.org/officeDocument/2006/relationships/hyperlink" Target="https://www.youtube.com/watch?v=bGObTk05_dQ" TargetMode="External"/><Relationship Id="rId756" Type="http://schemas.openxmlformats.org/officeDocument/2006/relationships/hyperlink" Target="https://www.youtube.com/watch?v=Wf4PcE3Szyc" TargetMode="External"/><Relationship Id="rId50" Type="http://schemas.openxmlformats.org/officeDocument/2006/relationships/hyperlink" Target="https://www.youtube.com/watch?v=IHJHVuQ5E5E" TargetMode="External"/><Relationship Id="rId104" Type="http://schemas.openxmlformats.org/officeDocument/2006/relationships/hyperlink" Target="https://www.youtube.com/watch?v=GNzIB0QXpNE" TargetMode="External"/><Relationship Id="rId146" Type="http://schemas.openxmlformats.org/officeDocument/2006/relationships/hyperlink" Target="https://www.youtube.com/watch?v=hupH1zvf-8k" TargetMode="External"/><Relationship Id="rId188" Type="http://schemas.openxmlformats.org/officeDocument/2006/relationships/hyperlink" Target="https://www.youtube.com/watch?v=sDBa3UbDVCo" TargetMode="External"/><Relationship Id="rId311" Type="http://schemas.openxmlformats.org/officeDocument/2006/relationships/hyperlink" Target="https://www.youtube.com/watch?v=SmFivBAWAgs" TargetMode="External"/><Relationship Id="rId353" Type="http://schemas.openxmlformats.org/officeDocument/2006/relationships/hyperlink" Target="https://www.youtube.com/watch?v=NUwbKD5VN0Q" TargetMode="External"/><Relationship Id="rId395" Type="http://schemas.openxmlformats.org/officeDocument/2006/relationships/hyperlink" Target="https://www.youtube.com/watch?v=aRErC6Wudwo" TargetMode="External"/><Relationship Id="rId409" Type="http://schemas.openxmlformats.org/officeDocument/2006/relationships/hyperlink" Target="https://www.youtube.com/watch?v=G8TvpARWTjY" TargetMode="External"/><Relationship Id="rId560" Type="http://schemas.openxmlformats.org/officeDocument/2006/relationships/hyperlink" Target="https://www.youtube.com/watch?v=cfsuose6EaM" TargetMode="External"/><Relationship Id="rId798" Type="http://schemas.openxmlformats.org/officeDocument/2006/relationships/hyperlink" Target="https://www.youtube.com/watch?v=SGsEW1mbwGA" TargetMode="External"/><Relationship Id="rId92" Type="http://schemas.openxmlformats.org/officeDocument/2006/relationships/hyperlink" Target="https://www.youtube.com/watch?v=3VZF-F6LRwU" TargetMode="External"/><Relationship Id="rId213" Type="http://schemas.openxmlformats.org/officeDocument/2006/relationships/hyperlink" Target="https://www.youtube.com/watch?v=ANgjp7qy9HA" TargetMode="External"/><Relationship Id="rId420" Type="http://schemas.openxmlformats.org/officeDocument/2006/relationships/hyperlink" Target="https://www.youtube.com/watch?v=XYeUFflb7Bk" TargetMode="External"/><Relationship Id="rId616" Type="http://schemas.openxmlformats.org/officeDocument/2006/relationships/hyperlink" Target="https://www.youtube.com/watch?v=s9qUHr__HWc" TargetMode="External"/><Relationship Id="rId658" Type="http://schemas.openxmlformats.org/officeDocument/2006/relationships/hyperlink" Target="https://www.youtube.com/watch?v=bL_QRa7uoXY" TargetMode="External"/><Relationship Id="rId823" Type="http://schemas.openxmlformats.org/officeDocument/2006/relationships/hyperlink" Target="https://www.youtube.com/watch?v=I1YoW_Urm9M" TargetMode="External"/><Relationship Id="rId255" Type="http://schemas.openxmlformats.org/officeDocument/2006/relationships/hyperlink" Target="https://www.youtube.com/watch?v=x2ZyB1Yxx3Y" TargetMode="External"/><Relationship Id="rId297" Type="http://schemas.openxmlformats.org/officeDocument/2006/relationships/hyperlink" Target="https://www.youtube.com/watch?v=DWtnKRL30jo" TargetMode="External"/><Relationship Id="rId462" Type="http://schemas.openxmlformats.org/officeDocument/2006/relationships/hyperlink" Target="https://www.youtube.com/watch?v=MN9UhQ4z-Ao" TargetMode="External"/><Relationship Id="rId518" Type="http://schemas.openxmlformats.org/officeDocument/2006/relationships/hyperlink" Target="https://www.youtube.com/watch?v=AHvsOf_V3jw" TargetMode="External"/><Relationship Id="rId725" Type="http://schemas.openxmlformats.org/officeDocument/2006/relationships/hyperlink" Target="https://www.youtube.com/watch?v=njXHQ5ajKLg" TargetMode="External"/><Relationship Id="rId115" Type="http://schemas.openxmlformats.org/officeDocument/2006/relationships/hyperlink" Target="https://www.youtube.com/watch?v=7jpWtFJ-uvk" TargetMode="External"/><Relationship Id="rId157" Type="http://schemas.openxmlformats.org/officeDocument/2006/relationships/hyperlink" Target="https://www.youtube.com/watch?v=sdMNgGD9G_M" TargetMode="External"/><Relationship Id="rId322" Type="http://schemas.openxmlformats.org/officeDocument/2006/relationships/hyperlink" Target="https://www.youtube.com/watch?v=9DjZFDg2uXI" TargetMode="External"/><Relationship Id="rId364" Type="http://schemas.openxmlformats.org/officeDocument/2006/relationships/hyperlink" Target="https://www.youtube.com/watch?v=iipwjxKtRqs" TargetMode="External"/><Relationship Id="rId767" Type="http://schemas.openxmlformats.org/officeDocument/2006/relationships/hyperlink" Target="https://www.youtube.com/watch?v=9Kea0ac0XuE" TargetMode="External"/><Relationship Id="rId61" Type="http://schemas.openxmlformats.org/officeDocument/2006/relationships/hyperlink" Target="https://www.youtube.com/watch?v=pGp0-l7ybbg" TargetMode="External"/><Relationship Id="rId199" Type="http://schemas.openxmlformats.org/officeDocument/2006/relationships/hyperlink" Target="https://www.youtube.com/watch?v=egwMEEicDHc" TargetMode="External"/><Relationship Id="rId571" Type="http://schemas.openxmlformats.org/officeDocument/2006/relationships/hyperlink" Target="https://www.youtube.com/watch?v=Yv6eNmb2Ljo" TargetMode="External"/><Relationship Id="rId627" Type="http://schemas.openxmlformats.org/officeDocument/2006/relationships/hyperlink" Target="https://www.youtube.com/watch?v=7HotDVLH6Ak" TargetMode="External"/><Relationship Id="rId669" Type="http://schemas.openxmlformats.org/officeDocument/2006/relationships/hyperlink" Target="https://www.youtube.com/watch?v=7EM3jeSvdBI" TargetMode="External"/><Relationship Id="rId834" Type="http://schemas.openxmlformats.org/officeDocument/2006/relationships/hyperlink" Target="https://www.youtube.com/watch?v=llludb_1j58" TargetMode="External"/><Relationship Id="rId19" Type="http://schemas.openxmlformats.org/officeDocument/2006/relationships/hyperlink" Target="https://www.youtube.com/watch?v=HNVvQij4r4E" TargetMode="External"/><Relationship Id="rId224" Type="http://schemas.openxmlformats.org/officeDocument/2006/relationships/hyperlink" Target="https://www.youtube.com/watch?v=diFkCJ802vY" TargetMode="External"/><Relationship Id="rId266" Type="http://schemas.openxmlformats.org/officeDocument/2006/relationships/hyperlink" Target="https://www.youtube.com/watch?v=CKiQvH2Sumk" TargetMode="External"/><Relationship Id="rId431" Type="http://schemas.openxmlformats.org/officeDocument/2006/relationships/hyperlink" Target="https://www.youtube.com/watch?v=b6yjd1VicmQ" TargetMode="External"/><Relationship Id="rId473" Type="http://schemas.openxmlformats.org/officeDocument/2006/relationships/hyperlink" Target="https://www.youtube.com/watch?v=3bkLxKAA3w8" TargetMode="External"/><Relationship Id="rId529" Type="http://schemas.openxmlformats.org/officeDocument/2006/relationships/hyperlink" Target="https://www.youtube.com/watch?v=KBLh-avE-88" TargetMode="External"/><Relationship Id="rId680" Type="http://schemas.openxmlformats.org/officeDocument/2006/relationships/hyperlink" Target="https://www.youtube.com/watch?v=Hk10JWCX4JY" TargetMode="External"/><Relationship Id="rId736" Type="http://schemas.openxmlformats.org/officeDocument/2006/relationships/hyperlink" Target="https://www.youtube.com/watch?v=uQJWVimeQeo" TargetMode="External"/><Relationship Id="rId30" Type="http://schemas.openxmlformats.org/officeDocument/2006/relationships/hyperlink" Target="https://www.youtube.com/watch?v=XfC9fuqIrnA" TargetMode="External"/><Relationship Id="rId126" Type="http://schemas.openxmlformats.org/officeDocument/2006/relationships/hyperlink" Target="https://www.youtube.com/watch?v=AagqaAQebKk" TargetMode="External"/><Relationship Id="rId168" Type="http://schemas.openxmlformats.org/officeDocument/2006/relationships/hyperlink" Target="https://www.youtube.com/watch?v=P-T2fGRSQ1U" TargetMode="External"/><Relationship Id="rId333" Type="http://schemas.openxmlformats.org/officeDocument/2006/relationships/hyperlink" Target="https://www.youtube.com/watch?v=mLpbkMG6VfU" TargetMode="External"/><Relationship Id="rId540" Type="http://schemas.openxmlformats.org/officeDocument/2006/relationships/hyperlink" Target="https://www.youtube.com/watch?v=0KezzzN3-4s" TargetMode="External"/><Relationship Id="rId778" Type="http://schemas.openxmlformats.org/officeDocument/2006/relationships/hyperlink" Target="https://www.youtube.com/watch?v=0KQjmGSK7lA" TargetMode="External"/><Relationship Id="rId72" Type="http://schemas.openxmlformats.org/officeDocument/2006/relationships/hyperlink" Target="https://www.youtube.com/watch?v=_4D_7K9_64o" TargetMode="External"/><Relationship Id="rId375" Type="http://schemas.openxmlformats.org/officeDocument/2006/relationships/hyperlink" Target="https://www.youtube.com/watch?v=Cm_V3cyOScQ" TargetMode="External"/><Relationship Id="rId582" Type="http://schemas.openxmlformats.org/officeDocument/2006/relationships/hyperlink" Target="https://www.youtube.com/watch?v=zd_DQoLvA1w" TargetMode="External"/><Relationship Id="rId638" Type="http://schemas.openxmlformats.org/officeDocument/2006/relationships/hyperlink" Target="https://www.youtube.com/watch?v=TjOjwmylXyc" TargetMode="External"/><Relationship Id="rId803" Type="http://schemas.openxmlformats.org/officeDocument/2006/relationships/hyperlink" Target="https://www.youtube.com/watch?v=wVcwAmI9bQs" TargetMode="External"/><Relationship Id="rId845" Type="http://schemas.openxmlformats.org/officeDocument/2006/relationships/printerSettings" Target="../printerSettings/printerSettings2.bin"/><Relationship Id="rId3" Type="http://schemas.openxmlformats.org/officeDocument/2006/relationships/hyperlink" Target="https://www.youtube.com/watch?v=e4vGZo9REBA" TargetMode="External"/><Relationship Id="rId235" Type="http://schemas.openxmlformats.org/officeDocument/2006/relationships/hyperlink" Target="https://www.youtube.com/watch?v=X-yC18V5H-U" TargetMode="External"/><Relationship Id="rId277" Type="http://schemas.openxmlformats.org/officeDocument/2006/relationships/hyperlink" Target="https://www.youtube.com/watch?v=4lJ37C_zj5U" TargetMode="External"/><Relationship Id="rId400" Type="http://schemas.openxmlformats.org/officeDocument/2006/relationships/hyperlink" Target="https://www.youtube.com/watch?v=ZyWEu6qIApE" TargetMode="External"/><Relationship Id="rId442" Type="http://schemas.openxmlformats.org/officeDocument/2006/relationships/hyperlink" Target="https://www.youtube.com/watch?v=cgpxoUE-kOg" TargetMode="External"/><Relationship Id="rId484" Type="http://schemas.openxmlformats.org/officeDocument/2006/relationships/hyperlink" Target="https://www.youtube.com/watch?v=AJBuqPC-F-w" TargetMode="External"/><Relationship Id="rId705" Type="http://schemas.openxmlformats.org/officeDocument/2006/relationships/hyperlink" Target="https://www.youtube.com/watch?v=swbuOphSmm4" TargetMode="External"/><Relationship Id="rId137" Type="http://schemas.openxmlformats.org/officeDocument/2006/relationships/hyperlink" Target="https://www.youtube.com/watch?v=00lxYuPrvnA" TargetMode="External"/><Relationship Id="rId302" Type="http://schemas.openxmlformats.org/officeDocument/2006/relationships/hyperlink" Target="https://www.youtube.com/watch?v=LP7ip6npyLM" TargetMode="External"/><Relationship Id="rId344" Type="http://schemas.openxmlformats.org/officeDocument/2006/relationships/hyperlink" Target="https://www.youtube.com/watch?v=UGroxC5xJaA" TargetMode="External"/><Relationship Id="rId691" Type="http://schemas.openxmlformats.org/officeDocument/2006/relationships/hyperlink" Target="https://www.youtube.com/watch?v=AO9HRTZBNng" TargetMode="External"/><Relationship Id="rId747" Type="http://schemas.openxmlformats.org/officeDocument/2006/relationships/hyperlink" Target="https://www.youtube.com/watch?v=Q6RjCNF-bg0" TargetMode="External"/><Relationship Id="rId789" Type="http://schemas.openxmlformats.org/officeDocument/2006/relationships/hyperlink" Target="https://www.youtube.com/watch?v=hJgAelRzsQY" TargetMode="External"/><Relationship Id="rId41" Type="http://schemas.openxmlformats.org/officeDocument/2006/relationships/hyperlink" Target="https://www.youtube.com/watch?v=od4ugnkeTyw" TargetMode="External"/><Relationship Id="rId83" Type="http://schemas.openxmlformats.org/officeDocument/2006/relationships/hyperlink" Target="https://www.youtube.com/watch?v=o2dY1VW14lw" TargetMode="External"/><Relationship Id="rId179" Type="http://schemas.openxmlformats.org/officeDocument/2006/relationships/hyperlink" Target="https://www.youtube.com/watch?v=b0RgkTe3qGM" TargetMode="External"/><Relationship Id="rId386" Type="http://schemas.openxmlformats.org/officeDocument/2006/relationships/hyperlink" Target="https://www.youtube.com/watch?v=5Uxg9-mIGX8" TargetMode="External"/><Relationship Id="rId551" Type="http://schemas.openxmlformats.org/officeDocument/2006/relationships/hyperlink" Target="https://www.youtube.com/watch?v=FBYoZ-FgC84" TargetMode="External"/><Relationship Id="rId593" Type="http://schemas.openxmlformats.org/officeDocument/2006/relationships/hyperlink" Target="https://www.youtube.com/watch?v=nAhCwHuqTiM" TargetMode="External"/><Relationship Id="rId607" Type="http://schemas.openxmlformats.org/officeDocument/2006/relationships/hyperlink" Target="https://www.youtube.com/watch?v=Cz2NOxarkMs" TargetMode="External"/><Relationship Id="rId649" Type="http://schemas.openxmlformats.org/officeDocument/2006/relationships/hyperlink" Target="https://www.youtube.com/watch?v=VrfvJhnUxR8" TargetMode="External"/><Relationship Id="rId814" Type="http://schemas.openxmlformats.org/officeDocument/2006/relationships/hyperlink" Target="https://www.youtube.com/watch?v=ccrKGu0MXSc" TargetMode="External"/><Relationship Id="rId190" Type="http://schemas.openxmlformats.org/officeDocument/2006/relationships/hyperlink" Target="https://www.youtube.com/watch?v=4DZCmgq0Bo4" TargetMode="External"/><Relationship Id="rId204" Type="http://schemas.openxmlformats.org/officeDocument/2006/relationships/hyperlink" Target="https://www.youtube.com/watch?v=bEbux_Nc5s4" TargetMode="External"/><Relationship Id="rId246" Type="http://schemas.openxmlformats.org/officeDocument/2006/relationships/hyperlink" Target="https://www.youtube.com/watch?v=4zDktE2fN44" TargetMode="External"/><Relationship Id="rId288" Type="http://schemas.openxmlformats.org/officeDocument/2006/relationships/hyperlink" Target="https://www.youtube.com/watch?v=l3IKqLLNeoU" TargetMode="External"/><Relationship Id="rId411" Type="http://schemas.openxmlformats.org/officeDocument/2006/relationships/hyperlink" Target="https://www.youtube.com/watch?v=9Pquyw7kVTM" TargetMode="External"/><Relationship Id="rId453" Type="http://schemas.openxmlformats.org/officeDocument/2006/relationships/hyperlink" Target="https://www.youtube.com/watch?v=5l80odQSoSk" TargetMode="External"/><Relationship Id="rId509" Type="http://schemas.openxmlformats.org/officeDocument/2006/relationships/hyperlink" Target="https://www.youtube.com/watch?v=dZj8o9hMUX8" TargetMode="External"/><Relationship Id="rId660" Type="http://schemas.openxmlformats.org/officeDocument/2006/relationships/hyperlink" Target="https://www.youtube.com/watch?v=bJggjXvB52c" TargetMode="External"/><Relationship Id="rId106" Type="http://schemas.openxmlformats.org/officeDocument/2006/relationships/hyperlink" Target="https://www.youtube.com/watch?v=qElRoK4rKcQ" TargetMode="External"/><Relationship Id="rId313" Type="http://schemas.openxmlformats.org/officeDocument/2006/relationships/hyperlink" Target="https://www.youtube.com/watch?v=65Q1EbsKRnY&amp;t=4s" TargetMode="External"/><Relationship Id="rId495" Type="http://schemas.openxmlformats.org/officeDocument/2006/relationships/hyperlink" Target="https://www.youtube.com/watch?v=iCh64suO--E" TargetMode="External"/><Relationship Id="rId716" Type="http://schemas.openxmlformats.org/officeDocument/2006/relationships/hyperlink" Target="https://www.youtube.com/watch?v=RPqqT1csiPQ" TargetMode="External"/><Relationship Id="rId758" Type="http://schemas.openxmlformats.org/officeDocument/2006/relationships/hyperlink" Target="https://www.youtube.com/watch?v=1KBryb0wnlg" TargetMode="External"/><Relationship Id="rId10" Type="http://schemas.openxmlformats.org/officeDocument/2006/relationships/hyperlink" Target="https://www.youtube.com/watch?v=Qy0XLnt1fy0" TargetMode="External"/><Relationship Id="rId52" Type="http://schemas.openxmlformats.org/officeDocument/2006/relationships/hyperlink" Target="https://www.youtube.com/watch?v=coX6aUiBunw" TargetMode="External"/><Relationship Id="rId94" Type="http://schemas.openxmlformats.org/officeDocument/2006/relationships/hyperlink" Target="https://www.youtube.com/watch?v=1otz9d702PQ" TargetMode="External"/><Relationship Id="rId148" Type="http://schemas.openxmlformats.org/officeDocument/2006/relationships/hyperlink" Target="https://www.youtube.com/watch?v=hI0Pm4Zu-k8" TargetMode="External"/><Relationship Id="rId355" Type="http://schemas.openxmlformats.org/officeDocument/2006/relationships/hyperlink" Target="https://www.youtube.com/watch?v=NxqRLjWscik" TargetMode="External"/><Relationship Id="rId397" Type="http://schemas.openxmlformats.org/officeDocument/2006/relationships/hyperlink" Target="https://www.youtube.com/watch?v=chb6F9Q7CWU" TargetMode="External"/><Relationship Id="rId520" Type="http://schemas.openxmlformats.org/officeDocument/2006/relationships/hyperlink" Target="https://www.youtube.com/watch?v=3U16ZszwWTA" TargetMode="External"/><Relationship Id="rId562" Type="http://schemas.openxmlformats.org/officeDocument/2006/relationships/hyperlink" Target="https://www.youtube.com/watch?v=BbtywenKTls" TargetMode="External"/><Relationship Id="rId618" Type="http://schemas.openxmlformats.org/officeDocument/2006/relationships/hyperlink" Target="https://www.youtube.com/watch?v=-6t6NcOFvt0" TargetMode="External"/><Relationship Id="rId825" Type="http://schemas.openxmlformats.org/officeDocument/2006/relationships/hyperlink" Target="https://www.youtube.com/watch?v=N4Tln5kWM9I" TargetMode="External"/><Relationship Id="rId215" Type="http://schemas.openxmlformats.org/officeDocument/2006/relationships/hyperlink" Target="https://www.youtube.com/watch?v=iEnP_xYobE8" TargetMode="External"/><Relationship Id="rId257" Type="http://schemas.openxmlformats.org/officeDocument/2006/relationships/hyperlink" Target="https://www.youtube.com/watch?v=56CJr8n5czo" TargetMode="External"/><Relationship Id="rId422" Type="http://schemas.openxmlformats.org/officeDocument/2006/relationships/hyperlink" Target="https://www.youtube.com/watch?v=pKvyl1163M0" TargetMode="External"/><Relationship Id="rId464" Type="http://schemas.openxmlformats.org/officeDocument/2006/relationships/hyperlink" Target="https://www.youtube.com/watch?v=kyMXTPlyPgc" TargetMode="External"/><Relationship Id="rId299" Type="http://schemas.openxmlformats.org/officeDocument/2006/relationships/hyperlink" Target="https://www.youtube.com/watch?v=boCS71jCP3M" TargetMode="External"/><Relationship Id="rId727" Type="http://schemas.openxmlformats.org/officeDocument/2006/relationships/hyperlink" Target="https://www.youtube.com/watch?v=GUptC6iwfBw" TargetMode="External"/><Relationship Id="rId63" Type="http://schemas.openxmlformats.org/officeDocument/2006/relationships/hyperlink" Target="https://www.youtube.com/watch?v=A8ugf6olz3M" TargetMode="External"/><Relationship Id="rId159" Type="http://schemas.openxmlformats.org/officeDocument/2006/relationships/hyperlink" Target="https://www.youtube.com/watch?v=vWlL1J_O7Ug" TargetMode="External"/><Relationship Id="rId366" Type="http://schemas.openxmlformats.org/officeDocument/2006/relationships/hyperlink" Target="https://www.youtube.com/watch?v=-wj8gyaxkOM" TargetMode="External"/><Relationship Id="rId573" Type="http://schemas.openxmlformats.org/officeDocument/2006/relationships/hyperlink" Target="https://www.youtube.com/watch?v=r4vsgilq2mE" TargetMode="External"/><Relationship Id="rId780" Type="http://schemas.openxmlformats.org/officeDocument/2006/relationships/hyperlink" Target="https://www.youtube.com/watch?v=X5DOeWlf3Hc" TargetMode="External"/><Relationship Id="rId226" Type="http://schemas.openxmlformats.org/officeDocument/2006/relationships/hyperlink" Target="https://www.youtube.com/watch?v=O9PPDw65hd0" TargetMode="External"/><Relationship Id="rId433" Type="http://schemas.openxmlformats.org/officeDocument/2006/relationships/hyperlink" Target="https://www.youtube.com/watch?v=NcA7Nmp6qnU" TargetMode="External"/><Relationship Id="rId640" Type="http://schemas.openxmlformats.org/officeDocument/2006/relationships/hyperlink" Target="https://www.youtube.com/watch?v=9Mo1cUvwR3s" TargetMode="External"/><Relationship Id="rId738" Type="http://schemas.openxmlformats.org/officeDocument/2006/relationships/hyperlink" Target="https://www.youtube.com/watch?v=kcYXD4olqPE" TargetMode="External"/><Relationship Id="rId74" Type="http://schemas.openxmlformats.org/officeDocument/2006/relationships/hyperlink" Target="https://www.youtube.com/watch?v=35g7mzkf_U8" TargetMode="External"/><Relationship Id="rId377" Type="http://schemas.openxmlformats.org/officeDocument/2006/relationships/hyperlink" Target="https://www.youtube.com/watch?v=VUYFiWdAj2A" TargetMode="External"/><Relationship Id="rId500" Type="http://schemas.openxmlformats.org/officeDocument/2006/relationships/hyperlink" Target="https://www.youtube.com/watch?v=yz2Q7jFMOPw" TargetMode="External"/><Relationship Id="rId584" Type="http://schemas.openxmlformats.org/officeDocument/2006/relationships/hyperlink" Target="https://www.youtube.com/watch?v=UT_nWVLi4Ws" TargetMode="External"/><Relationship Id="rId805" Type="http://schemas.openxmlformats.org/officeDocument/2006/relationships/hyperlink" Target="https://www.youtube.com/watch?v=DfdsIDUyKSk" TargetMode="External"/><Relationship Id="rId5" Type="http://schemas.openxmlformats.org/officeDocument/2006/relationships/hyperlink" Target="https://www.youtube.com/watch?v=O5uVCgb4o_Q" TargetMode="External"/><Relationship Id="rId237" Type="http://schemas.openxmlformats.org/officeDocument/2006/relationships/hyperlink" Target="https://www.youtube.com/watch?v=HD6vGUzuJZ4" TargetMode="External"/><Relationship Id="rId791" Type="http://schemas.openxmlformats.org/officeDocument/2006/relationships/hyperlink" Target="https://www.youtube.com/watch?v=6KXT19MvjZ4" TargetMode="External"/><Relationship Id="rId444" Type="http://schemas.openxmlformats.org/officeDocument/2006/relationships/hyperlink" Target="https://www.youtube.com/watch?v=eGM1D1BtsPo" TargetMode="External"/><Relationship Id="rId651" Type="http://schemas.openxmlformats.org/officeDocument/2006/relationships/hyperlink" Target="https://www.youtube.com/watch?v=5KcJqE4jUpg" TargetMode="External"/><Relationship Id="rId749" Type="http://schemas.openxmlformats.org/officeDocument/2006/relationships/hyperlink" Target="https://www.youtube.com/watch?v=YSDhcG1Ww_Y" TargetMode="External"/><Relationship Id="rId290" Type="http://schemas.openxmlformats.org/officeDocument/2006/relationships/hyperlink" Target="https://www.youtube.com/watch?v=GHgVgEI9oMU" TargetMode="External"/><Relationship Id="rId304" Type="http://schemas.openxmlformats.org/officeDocument/2006/relationships/hyperlink" Target="https://www.youtube.com/watch?v=w36C4pWXNls" TargetMode="External"/><Relationship Id="rId388" Type="http://schemas.openxmlformats.org/officeDocument/2006/relationships/hyperlink" Target="https://www.youtube.com/watch?v=7PWNEv2qI9c" TargetMode="External"/><Relationship Id="rId511" Type="http://schemas.openxmlformats.org/officeDocument/2006/relationships/hyperlink" Target="https://www.youtube.com/watch?v=Pr65fOkxRBc" TargetMode="External"/><Relationship Id="rId609" Type="http://schemas.openxmlformats.org/officeDocument/2006/relationships/hyperlink" Target="https://www.youtube.com/watch?v=gXKuuu8ckhQ" TargetMode="External"/><Relationship Id="rId85" Type="http://schemas.openxmlformats.org/officeDocument/2006/relationships/hyperlink" Target="https://www.youtube.com/watch?v=SS7NExricYw" TargetMode="External"/><Relationship Id="rId150" Type="http://schemas.openxmlformats.org/officeDocument/2006/relationships/hyperlink" Target="https://www.youtube.com/watch?v=CR5HtTsUl5E" TargetMode="External"/><Relationship Id="rId595" Type="http://schemas.openxmlformats.org/officeDocument/2006/relationships/hyperlink" Target="https://www.youtube.com/watch?v=nWRT_wgtDn0" TargetMode="External"/><Relationship Id="rId816" Type="http://schemas.openxmlformats.org/officeDocument/2006/relationships/hyperlink" Target="https://www.youtube.com/watch?v=uWAGOjBpO0k" TargetMode="External"/><Relationship Id="rId248" Type="http://schemas.openxmlformats.org/officeDocument/2006/relationships/hyperlink" Target="https://www.youtube.com/watch?v=duoubmYpqBk" TargetMode="External"/><Relationship Id="rId455" Type="http://schemas.openxmlformats.org/officeDocument/2006/relationships/hyperlink" Target="https://www.youtube.com/watch?v=MBH7Sg8yzdc" TargetMode="External"/><Relationship Id="rId662" Type="http://schemas.openxmlformats.org/officeDocument/2006/relationships/hyperlink" Target="https://www.youtube.com/watch?v=4Ezr_12XqkY" TargetMode="External"/><Relationship Id="rId12" Type="http://schemas.openxmlformats.org/officeDocument/2006/relationships/hyperlink" Target="https://www.youtube.com/watch?v=MAbYineBfRE" TargetMode="External"/><Relationship Id="rId108" Type="http://schemas.openxmlformats.org/officeDocument/2006/relationships/hyperlink" Target="https://www.youtube.com/watch?v=6CkXDg1hmRc" TargetMode="External"/><Relationship Id="rId315" Type="http://schemas.openxmlformats.org/officeDocument/2006/relationships/hyperlink" Target="https://www.youtube.com/watch?v=tnwLEMfpBMA" TargetMode="External"/><Relationship Id="rId522" Type="http://schemas.openxmlformats.org/officeDocument/2006/relationships/hyperlink" Target="https://www.youtube.com/watch?v=Hoe3g_Sxwe0" TargetMode="External"/><Relationship Id="rId96" Type="http://schemas.openxmlformats.org/officeDocument/2006/relationships/hyperlink" Target="https://www.youtube.com/watch?v=etbMY2hrCLk" TargetMode="External"/><Relationship Id="rId161" Type="http://schemas.openxmlformats.org/officeDocument/2006/relationships/hyperlink" Target="https://www.youtube.com/watch?v=V_cUKAmLJio" TargetMode="External"/><Relationship Id="rId399" Type="http://schemas.openxmlformats.org/officeDocument/2006/relationships/hyperlink" Target="https://www.youtube.com/watch?v=Yy_UOLD2bBE" TargetMode="External"/><Relationship Id="rId827" Type="http://schemas.openxmlformats.org/officeDocument/2006/relationships/hyperlink" Target="https://www.youtube.com/watch?v=OHI85Qg7WI4" TargetMode="External"/><Relationship Id="rId259" Type="http://schemas.openxmlformats.org/officeDocument/2006/relationships/hyperlink" Target="https://www.youtube.com/watch?v=hBvZH-HmEK0" TargetMode="External"/><Relationship Id="rId466" Type="http://schemas.openxmlformats.org/officeDocument/2006/relationships/hyperlink" Target="https://www.youtube.com/watch?v=mBt75tpJ07I" TargetMode="External"/><Relationship Id="rId673" Type="http://schemas.openxmlformats.org/officeDocument/2006/relationships/hyperlink" Target="https://www.youtube.com/watch?v=fTkdd9Grm4Q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6F65AE-5BF6-479C-987E-410C4472E339}">
  <dimension ref="A1:A3843"/>
  <sheetViews>
    <sheetView workbookViewId="0">
      <selection sqref="A1:A1048576"/>
    </sheetView>
  </sheetViews>
  <sheetFormatPr defaultRowHeight="15" x14ac:dyDescent="0.25"/>
  <sheetData>
    <row r="1" spans="1:1" x14ac:dyDescent="0.25">
      <c r="A1" s="1" t="s">
        <v>0</v>
      </c>
    </row>
    <row r="2" spans="1:1" x14ac:dyDescent="0.25">
      <c r="A2" s="2"/>
    </row>
    <row r="3" spans="1:1" x14ac:dyDescent="0.25">
      <c r="A3" s="3">
        <v>0.10628472222222222</v>
      </c>
    </row>
    <row r="4" spans="1:1" ht="150" x14ac:dyDescent="0.25">
      <c r="A4" s="4" t="s">
        <v>1</v>
      </c>
    </row>
    <row r="5" spans="1:1" ht="33.75" x14ac:dyDescent="0.25">
      <c r="A5" s="2" t="s">
        <v>2</v>
      </c>
    </row>
    <row r="6" spans="1:1" x14ac:dyDescent="0.25">
      <c r="A6" s="2"/>
    </row>
    <row r="7" spans="1:1" x14ac:dyDescent="0.25">
      <c r="A7" s="5">
        <v>6.7361111111111108E-2</v>
      </c>
    </row>
    <row r="8" spans="1:1" ht="150" x14ac:dyDescent="0.25">
      <c r="A8" s="4" t="s">
        <v>3</v>
      </c>
    </row>
    <row r="9" spans="1:1" ht="33.75" x14ac:dyDescent="0.25">
      <c r="A9" s="2" t="s">
        <v>4</v>
      </c>
    </row>
    <row r="10" spans="1:1" x14ac:dyDescent="0.25">
      <c r="A10" s="2"/>
    </row>
    <row r="11" spans="1:1" x14ac:dyDescent="0.25">
      <c r="A11" s="5">
        <v>8.8888888888888892E-2</v>
      </c>
    </row>
    <row r="12" spans="1:1" ht="120" x14ac:dyDescent="0.25">
      <c r="A12" s="4" t="s">
        <v>5</v>
      </c>
    </row>
    <row r="13" spans="1:1" ht="33.75" x14ac:dyDescent="0.25">
      <c r="A13" s="2" t="s">
        <v>6</v>
      </c>
    </row>
    <row r="14" spans="1:1" x14ac:dyDescent="0.25">
      <c r="A14" s="2"/>
    </row>
    <row r="15" spans="1:1" x14ac:dyDescent="0.25">
      <c r="A15" s="5">
        <v>5.6250000000000001E-2</v>
      </c>
    </row>
    <row r="16" spans="1:1" ht="135" x14ac:dyDescent="0.25">
      <c r="A16" s="4" t="s">
        <v>7</v>
      </c>
    </row>
    <row r="17" spans="1:1" ht="33.75" x14ac:dyDescent="0.25">
      <c r="A17" s="2" t="s">
        <v>8</v>
      </c>
    </row>
    <row r="18" spans="1:1" x14ac:dyDescent="0.25">
      <c r="A18" s="2"/>
    </row>
    <row r="19" spans="1:1" x14ac:dyDescent="0.25">
      <c r="A19" s="5">
        <v>6.7361111111111108E-2</v>
      </c>
    </row>
    <row r="20" spans="1:1" ht="150" x14ac:dyDescent="0.25">
      <c r="A20" s="4" t="s">
        <v>9</v>
      </c>
    </row>
    <row r="21" spans="1:1" ht="33.75" x14ac:dyDescent="0.25">
      <c r="A21" s="2" t="s">
        <v>10</v>
      </c>
    </row>
    <row r="22" spans="1:1" x14ac:dyDescent="0.25">
      <c r="A22" s="2"/>
    </row>
    <row r="23" spans="1:1" x14ac:dyDescent="0.25">
      <c r="A23" s="5">
        <v>7.0833333333333331E-2</v>
      </c>
    </row>
    <row r="24" spans="1:1" ht="120" x14ac:dyDescent="0.25">
      <c r="A24" s="4" t="s">
        <v>11</v>
      </c>
    </row>
    <row r="25" spans="1:1" ht="22.5" x14ac:dyDescent="0.25">
      <c r="A25" s="2" t="s">
        <v>12</v>
      </c>
    </row>
    <row r="26" spans="1:1" x14ac:dyDescent="0.25">
      <c r="A26" s="2"/>
    </row>
    <row r="27" spans="1:1" x14ac:dyDescent="0.25">
      <c r="A27" s="5">
        <v>0.11666666666666665</v>
      </c>
    </row>
    <row r="28" spans="1:1" ht="120" x14ac:dyDescent="0.25">
      <c r="A28" s="4" t="s">
        <v>13</v>
      </c>
    </row>
    <row r="29" spans="1:1" ht="33.75" x14ac:dyDescent="0.25">
      <c r="A29" s="2" t="s">
        <v>14</v>
      </c>
    </row>
    <row r="30" spans="1:1" x14ac:dyDescent="0.25">
      <c r="A30" s="2"/>
    </row>
    <row r="31" spans="1:1" x14ac:dyDescent="0.25">
      <c r="A31" s="5">
        <v>0.84236111111111101</v>
      </c>
    </row>
    <row r="32" spans="1:1" ht="180" x14ac:dyDescent="0.25">
      <c r="A32" s="4" t="s">
        <v>15</v>
      </c>
    </row>
    <row r="33" spans="1:1" ht="33.75" x14ac:dyDescent="0.25">
      <c r="A33" s="2" t="s">
        <v>16</v>
      </c>
    </row>
    <row r="34" spans="1:1" x14ac:dyDescent="0.25">
      <c r="A34" s="2"/>
    </row>
    <row r="35" spans="1:1" x14ac:dyDescent="0.25">
      <c r="A35" s="3">
        <v>0.15960648148148149</v>
      </c>
    </row>
    <row r="36" spans="1:1" ht="105" x14ac:dyDescent="0.25">
      <c r="A36" s="4" t="s">
        <v>17</v>
      </c>
    </row>
    <row r="37" spans="1:1" ht="33.75" x14ac:dyDescent="0.25">
      <c r="A37" s="2" t="s">
        <v>18</v>
      </c>
    </row>
    <row r="38" spans="1:1" x14ac:dyDescent="0.25">
      <c r="A38" s="2"/>
    </row>
    <row r="39" spans="1:1" x14ac:dyDescent="0.25">
      <c r="A39" s="5">
        <v>0.84236111111111101</v>
      </c>
    </row>
    <row r="40" spans="1:1" ht="180" x14ac:dyDescent="0.25">
      <c r="A40" s="4" t="s">
        <v>19</v>
      </c>
    </row>
    <row r="41" spans="1:1" ht="33.75" x14ac:dyDescent="0.25">
      <c r="A41" s="2" t="s">
        <v>20</v>
      </c>
    </row>
    <row r="42" spans="1:1" x14ac:dyDescent="0.25">
      <c r="A42" s="2"/>
    </row>
    <row r="43" spans="1:1" x14ac:dyDescent="0.25">
      <c r="A43" s="5">
        <v>7.3611111111111113E-2</v>
      </c>
    </row>
    <row r="44" spans="1:1" ht="150" x14ac:dyDescent="0.25">
      <c r="A44" s="4" t="s">
        <v>21</v>
      </c>
    </row>
    <row r="45" spans="1:1" ht="33.75" x14ac:dyDescent="0.25">
      <c r="A45" s="2" t="s">
        <v>22</v>
      </c>
    </row>
    <row r="46" spans="1:1" x14ac:dyDescent="0.25">
      <c r="A46" s="2"/>
    </row>
    <row r="47" spans="1:1" x14ac:dyDescent="0.25">
      <c r="A47" s="5">
        <v>7.7777777777777779E-2</v>
      </c>
    </row>
    <row r="48" spans="1:1" ht="120" x14ac:dyDescent="0.25">
      <c r="A48" s="4" t="s">
        <v>23</v>
      </c>
    </row>
    <row r="49" spans="1:1" ht="33.75" x14ac:dyDescent="0.25">
      <c r="A49" s="2" t="s">
        <v>24</v>
      </c>
    </row>
    <row r="50" spans="1:1" x14ac:dyDescent="0.25">
      <c r="A50" s="2"/>
    </row>
    <row r="51" spans="1:1" x14ac:dyDescent="0.25">
      <c r="A51" s="5">
        <v>9.2361111111111116E-2</v>
      </c>
    </row>
    <row r="52" spans="1:1" ht="135" x14ac:dyDescent="0.25">
      <c r="A52" s="4" t="s">
        <v>25</v>
      </c>
    </row>
    <row r="53" spans="1:1" ht="33.75" x14ac:dyDescent="0.25">
      <c r="A53" s="2" t="s">
        <v>26</v>
      </c>
    </row>
    <row r="54" spans="1:1" x14ac:dyDescent="0.25">
      <c r="A54" s="2"/>
    </row>
    <row r="55" spans="1:1" x14ac:dyDescent="0.25">
      <c r="A55" s="5">
        <v>7.0833333333333331E-2</v>
      </c>
    </row>
    <row r="56" spans="1:1" ht="120" x14ac:dyDescent="0.25">
      <c r="A56" s="4" t="s">
        <v>27</v>
      </c>
    </row>
    <row r="57" spans="1:1" ht="33.75" x14ac:dyDescent="0.25">
      <c r="A57" s="2" t="s">
        <v>20</v>
      </c>
    </row>
    <row r="58" spans="1:1" x14ac:dyDescent="0.25">
      <c r="A58" s="2"/>
    </row>
    <row r="59" spans="1:1" x14ac:dyDescent="0.25">
      <c r="A59" s="3">
        <v>9.329861111111111E-2</v>
      </c>
    </row>
    <row r="60" spans="1:1" ht="105" x14ac:dyDescent="0.25">
      <c r="A60" s="4" t="s">
        <v>28</v>
      </c>
    </row>
    <row r="61" spans="1:1" ht="33.75" x14ac:dyDescent="0.25">
      <c r="A61" s="2" t="s">
        <v>29</v>
      </c>
    </row>
    <row r="62" spans="1:1" x14ac:dyDescent="0.25">
      <c r="A62" s="2"/>
    </row>
    <row r="63" spans="1:1" x14ac:dyDescent="0.25">
      <c r="A63" s="3">
        <v>0.11253472222222222</v>
      </c>
    </row>
    <row r="64" spans="1:1" ht="105" x14ac:dyDescent="0.25">
      <c r="A64" s="4" t="s">
        <v>30</v>
      </c>
    </row>
    <row r="65" spans="1:1" ht="33.75" x14ac:dyDescent="0.25">
      <c r="A65" s="2" t="s">
        <v>31</v>
      </c>
    </row>
    <row r="66" spans="1:1" x14ac:dyDescent="0.25">
      <c r="A66" s="2"/>
    </row>
    <row r="67" spans="1:1" x14ac:dyDescent="0.25">
      <c r="A67" s="5">
        <v>8.8888888888888892E-2</v>
      </c>
    </row>
    <row r="68" spans="1:1" ht="150" x14ac:dyDescent="0.25">
      <c r="A68" s="4" t="s">
        <v>32</v>
      </c>
    </row>
    <row r="69" spans="1:1" ht="33.75" x14ac:dyDescent="0.25">
      <c r="A69" s="2" t="s">
        <v>33</v>
      </c>
    </row>
    <row r="70" spans="1:1" x14ac:dyDescent="0.25">
      <c r="A70" s="2"/>
    </row>
    <row r="71" spans="1:1" x14ac:dyDescent="0.25">
      <c r="A71" s="3">
        <v>8.4826388888888882E-2</v>
      </c>
    </row>
    <row r="72" spans="1:1" ht="150" x14ac:dyDescent="0.25">
      <c r="A72" s="4" t="s">
        <v>34</v>
      </c>
    </row>
    <row r="73" spans="1:1" ht="33.75" x14ac:dyDescent="0.25">
      <c r="A73" s="2" t="s">
        <v>35</v>
      </c>
    </row>
    <row r="74" spans="1:1" x14ac:dyDescent="0.25">
      <c r="A74" s="2"/>
    </row>
    <row r="75" spans="1:1" x14ac:dyDescent="0.25">
      <c r="A75" s="3">
        <v>0.15061342592592594</v>
      </c>
    </row>
    <row r="76" spans="1:1" ht="105" x14ac:dyDescent="0.25">
      <c r="A76" s="4" t="s">
        <v>36</v>
      </c>
    </row>
    <row r="77" spans="1:1" ht="33.75" x14ac:dyDescent="0.25">
      <c r="A77" s="2" t="s">
        <v>37</v>
      </c>
    </row>
    <row r="78" spans="1:1" x14ac:dyDescent="0.25">
      <c r="A78" s="2"/>
    </row>
    <row r="79" spans="1:1" x14ac:dyDescent="0.25">
      <c r="A79" s="3">
        <v>0.13116898148148148</v>
      </c>
    </row>
    <row r="80" spans="1:1" ht="105" x14ac:dyDescent="0.25">
      <c r="A80" s="4" t="s">
        <v>38</v>
      </c>
    </row>
    <row r="81" spans="1:1" ht="33.75" x14ac:dyDescent="0.25">
      <c r="A81" s="2" t="s">
        <v>39</v>
      </c>
    </row>
    <row r="82" spans="1:1" x14ac:dyDescent="0.25">
      <c r="A82" s="2"/>
    </row>
    <row r="83" spans="1:1" x14ac:dyDescent="0.25">
      <c r="A83" s="5">
        <v>7.7777777777777779E-2</v>
      </c>
    </row>
    <row r="84" spans="1:1" ht="135" x14ac:dyDescent="0.25">
      <c r="A84" s="4" t="s">
        <v>40</v>
      </c>
    </row>
    <row r="85" spans="1:1" ht="33.75" x14ac:dyDescent="0.25">
      <c r="A85" s="2" t="s">
        <v>41</v>
      </c>
    </row>
    <row r="86" spans="1:1" x14ac:dyDescent="0.25">
      <c r="A86" s="2"/>
    </row>
    <row r="87" spans="1:1" x14ac:dyDescent="0.25">
      <c r="A87" s="5">
        <v>8.4722222222222213E-2</v>
      </c>
    </row>
    <row r="88" spans="1:1" ht="90" x14ac:dyDescent="0.25">
      <c r="A88" s="4" t="s">
        <v>42</v>
      </c>
    </row>
    <row r="89" spans="1:1" ht="33.75" x14ac:dyDescent="0.25">
      <c r="A89" s="2" t="s">
        <v>43</v>
      </c>
    </row>
    <row r="90" spans="1:1" x14ac:dyDescent="0.25">
      <c r="A90" s="2"/>
    </row>
    <row r="91" spans="1:1" x14ac:dyDescent="0.25">
      <c r="A91" s="3">
        <v>5.6099537037037038E-2</v>
      </c>
    </row>
    <row r="92" spans="1:1" ht="105" x14ac:dyDescent="0.25">
      <c r="A92" s="4" t="s">
        <v>44</v>
      </c>
    </row>
    <row r="93" spans="1:1" ht="33.75" x14ac:dyDescent="0.25">
      <c r="A93" s="2" t="s">
        <v>45</v>
      </c>
    </row>
    <row r="94" spans="1:1" x14ac:dyDescent="0.25">
      <c r="A94" s="2"/>
    </row>
    <row r="95" spans="1:1" x14ac:dyDescent="0.25">
      <c r="A95" s="3">
        <v>0.10243055555555557</v>
      </c>
    </row>
    <row r="96" spans="1:1" ht="120" x14ac:dyDescent="0.25">
      <c r="A96" s="4" t="s">
        <v>46</v>
      </c>
    </row>
    <row r="97" spans="1:1" ht="33.75" x14ac:dyDescent="0.25">
      <c r="A97" s="2" t="s">
        <v>47</v>
      </c>
    </row>
    <row r="98" spans="1:1" x14ac:dyDescent="0.25">
      <c r="A98" s="2"/>
    </row>
    <row r="99" spans="1:1" x14ac:dyDescent="0.25">
      <c r="A99" s="3">
        <v>7.6932870370370374E-2</v>
      </c>
    </row>
    <row r="100" spans="1:1" ht="120" x14ac:dyDescent="0.25">
      <c r="A100" s="4" t="s">
        <v>48</v>
      </c>
    </row>
    <row r="101" spans="1:1" ht="33.75" x14ac:dyDescent="0.25">
      <c r="A101" s="2" t="s">
        <v>49</v>
      </c>
    </row>
    <row r="102" spans="1:1" x14ac:dyDescent="0.25">
      <c r="A102" s="2"/>
    </row>
    <row r="103" spans="1:1" x14ac:dyDescent="0.25">
      <c r="A103" s="5">
        <v>6.5277777777777782E-2</v>
      </c>
    </row>
    <row r="104" spans="1:1" ht="60" x14ac:dyDescent="0.25">
      <c r="A104" s="4" t="s">
        <v>50</v>
      </c>
    </row>
    <row r="105" spans="1:1" ht="33.75" x14ac:dyDescent="0.25">
      <c r="A105" s="2" t="s">
        <v>51</v>
      </c>
    </row>
    <row r="106" spans="1:1" x14ac:dyDescent="0.25">
      <c r="A106" s="2"/>
    </row>
    <row r="107" spans="1:1" x14ac:dyDescent="0.25">
      <c r="A107" s="5">
        <v>0.22013888888888888</v>
      </c>
    </row>
    <row r="108" spans="1:1" ht="165" x14ac:dyDescent="0.25">
      <c r="A108" s="4" t="s">
        <v>52</v>
      </c>
    </row>
    <row r="109" spans="1:1" ht="33.75" x14ac:dyDescent="0.25">
      <c r="A109" s="2" t="s">
        <v>47</v>
      </c>
    </row>
    <row r="110" spans="1:1" x14ac:dyDescent="0.25">
      <c r="A110" s="2"/>
    </row>
    <row r="111" spans="1:1" x14ac:dyDescent="0.25">
      <c r="A111" s="6">
        <v>1.9784722222222222</v>
      </c>
    </row>
    <row r="112" spans="1:1" ht="105" x14ac:dyDescent="0.25">
      <c r="A112" s="4" t="s">
        <v>53</v>
      </c>
    </row>
    <row r="113" spans="1:1" ht="33.75" x14ac:dyDescent="0.25">
      <c r="A113" s="2" t="s">
        <v>54</v>
      </c>
    </row>
    <row r="114" spans="1:1" x14ac:dyDescent="0.25">
      <c r="A114" s="2"/>
    </row>
    <row r="115" spans="1:1" x14ac:dyDescent="0.25">
      <c r="A115" s="5">
        <v>7.4999999999999997E-2</v>
      </c>
    </row>
    <row r="116" spans="1:1" ht="150" x14ac:dyDescent="0.25">
      <c r="A116" s="4" t="s">
        <v>55</v>
      </c>
    </row>
    <row r="117" spans="1:1" ht="33.75" x14ac:dyDescent="0.25">
      <c r="A117" s="2" t="s">
        <v>56</v>
      </c>
    </row>
    <row r="118" spans="1:1" x14ac:dyDescent="0.25">
      <c r="A118" s="2"/>
    </row>
    <row r="119" spans="1:1" x14ac:dyDescent="0.25">
      <c r="A119" s="3">
        <v>6.3333333333333339E-2</v>
      </c>
    </row>
    <row r="120" spans="1:1" ht="90" x14ac:dyDescent="0.25">
      <c r="A120" s="4" t="s">
        <v>57</v>
      </c>
    </row>
    <row r="121" spans="1:1" ht="33.75" x14ac:dyDescent="0.25">
      <c r="A121" s="2" t="s">
        <v>58</v>
      </c>
    </row>
    <row r="122" spans="1:1" x14ac:dyDescent="0.25">
      <c r="A122" s="2"/>
    </row>
    <row r="123" spans="1:1" x14ac:dyDescent="0.25">
      <c r="A123" s="3">
        <v>8.8587962962962966E-2</v>
      </c>
    </row>
    <row r="124" spans="1:1" ht="135" x14ac:dyDescent="0.25">
      <c r="A124" s="4" t="s">
        <v>59</v>
      </c>
    </row>
    <row r="125" spans="1:1" ht="33.75" x14ac:dyDescent="0.25">
      <c r="A125" s="2" t="s">
        <v>60</v>
      </c>
    </row>
    <row r="126" spans="1:1" x14ac:dyDescent="0.25">
      <c r="A126" s="2"/>
    </row>
    <row r="127" spans="1:1" x14ac:dyDescent="0.25">
      <c r="A127" s="5">
        <v>0.15486111111111112</v>
      </c>
    </row>
    <row r="128" spans="1:1" ht="90" x14ac:dyDescent="0.25">
      <c r="A128" s="4" t="s">
        <v>61</v>
      </c>
    </row>
    <row r="129" spans="1:1" ht="33.75" x14ac:dyDescent="0.25">
      <c r="A129" s="2" t="s">
        <v>62</v>
      </c>
    </row>
    <row r="130" spans="1:1" x14ac:dyDescent="0.25">
      <c r="A130" s="2"/>
    </row>
    <row r="131" spans="1:1" x14ac:dyDescent="0.25">
      <c r="A131" s="5">
        <v>0.11319444444444444</v>
      </c>
    </row>
    <row r="132" spans="1:1" ht="105" x14ac:dyDescent="0.25">
      <c r="A132" s="4" t="s">
        <v>63</v>
      </c>
    </row>
    <row r="133" spans="1:1" ht="33.75" x14ac:dyDescent="0.25">
      <c r="A133" s="2" t="s">
        <v>58</v>
      </c>
    </row>
    <row r="134" spans="1:1" x14ac:dyDescent="0.25">
      <c r="A134" s="2"/>
    </row>
    <row r="135" spans="1:1" x14ac:dyDescent="0.25">
      <c r="A135" s="5">
        <v>0.21319444444444444</v>
      </c>
    </row>
    <row r="136" spans="1:1" ht="150" x14ac:dyDescent="0.25">
      <c r="A136" s="4" t="s">
        <v>64</v>
      </c>
    </row>
    <row r="137" spans="1:1" ht="33.75" x14ac:dyDescent="0.25">
      <c r="A137" s="2" t="s">
        <v>65</v>
      </c>
    </row>
    <row r="138" spans="1:1" x14ac:dyDescent="0.25">
      <c r="A138" s="2"/>
    </row>
    <row r="139" spans="1:1" x14ac:dyDescent="0.25">
      <c r="A139" s="5">
        <v>6.3888888888888884E-2</v>
      </c>
    </row>
    <row r="140" spans="1:1" ht="90" x14ac:dyDescent="0.25">
      <c r="A140" s="4" t="s">
        <v>66</v>
      </c>
    </row>
    <row r="141" spans="1:1" ht="33.75" x14ac:dyDescent="0.25">
      <c r="A141" s="2" t="s">
        <v>67</v>
      </c>
    </row>
    <row r="142" spans="1:1" x14ac:dyDescent="0.25">
      <c r="A142" s="2"/>
    </row>
    <row r="143" spans="1:1" x14ac:dyDescent="0.25">
      <c r="A143" s="5">
        <v>0.25763888888888892</v>
      </c>
    </row>
    <row r="144" spans="1:1" ht="135" x14ac:dyDescent="0.25">
      <c r="A144" s="4" t="s">
        <v>68</v>
      </c>
    </row>
    <row r="145" spans="1:1" ht="33.75" x14ac:dyDescent="0.25">
      <c r="A145" s="2" t="s">
        <v>69</v>
      </c>
    </row>
    <row r="146" spans="1:1" x14ac:dyDescent="0.25">
      <c r="A146" s="2"/>
    </row>
    <row r="147" spans="1:1" x14ac:dyDescent="0.25">
      <c r="A147" s="5">
        <v>0.1763888888888889</v>
      </c>
    </row>
    <row r="148" spans="1:1" ht="120" x14ac:dyDescent="0.25">
      <c r="A148" s="4" t="s">
        <v>70</v>
      </c>
    </row>
    <row r="149" spans="1:1" ht="33.75" x14ac:dyDescent="0.25">
      <c r="A149" s="2" t="s">
        <v>71</v>
      </c>
    </row>
    <row r="150" spans="1:1" x14ac:dyDescent="0.25">
      <c r="A150" s="1" t="s">
        <v>72</v>
      </c>
    </row>
    <row r="151" spans="1:1" x14ac:dyDescent="0.25">
      <c r="A151" s="2"/>
    </row>
    <row r="152" spans="1:1" x14ac:dyDescent="0.25">
      <c r="A152" s="5">
        <v>6.5972222222222224E-2</v>
      </c>
    </row>
    <row r="153" spans="1:1" ht="135" x14ac:dyDescent="0.25">
      <c r="A153" s="4" t="s">
        <v>73</v>
      </c>
    </row>
    <row r="154" spans="1:1" ht="33.75" x14ac:dyDescent="0.25">
      <c r="A154" s="2" t="s">
        <v>74</v>
      </c>
    </row>
    <row r="155" spans="1:1" x14ac:dyDescent="0.25">
      <c r="A155" s="2"/>
    </row>
    <row r="156" spans="1:1" x14ac:dyDescent="0.25">
      <c r="A156" s="5">
        <v>0.19513888888888889</v>
      </c>
    </row>
    <row r="157" spans="1:1" ht="225" x14ac:dyDescent="0.25">
      <c r="A157" s="4" t="s">
        <v>75</v>
      </c>
    </row>
    <row r="158" spans="1:1" ht="33.75" x14ac:dyDescent="0.25">
      <c r="A158" s="2" t="s">
        <v>76</v>
      </c>
    </row>
    <row r="159" spans="1:1" x14ac:dyDescent="0.25">
      <c r="A159" s="2"/>
    </row>
    <row r="160" spans="1:1" x14ac:dyDescent="0.25">
      <c r="A160" s="5">
        <v>0.16319444444444445</v>
      </c>
    </row>
    <row r="161" spans="1:1" ht="180" x14ac:dyDescent="0.25">
      <c r="A161" s="4" t="s">
        <v>77</v>
      </c>
    </row>
    <row r="162" spans="1:1" ht="33.75" x14ac:dyDescent="0.25">
      <c r="A162" s="2" t="s">
        <v>78</v>
      </c>
    </row>
    <row r="163" spans="1:1" x14ac:dyDescent="0.25">
      <c r="A163" s="2"/>
    </row>
    <row r="164" spans="1:1" x14ac:dyDescent="0.25">
      <c r="A164" s="5">
        <v>0.1423611111111111</v>
      </c>
    </row>
    <row r="165" spans="1:1" ht="135" x14ac:dyDescent="0.25">
      <c r="A165" s="4" t="s">
        <v>79</v>
      </c>
    </row>
    <row r="166" spans="1:1" ht="33.75" x14ac:dyDescent="0.25">
      <c r="A166" s="2" t="s">
        <v>80</v>
      </c>
    </row>
    <row r="167" spans="1:1" x14ac:dyDescent="0.25">
      <c r="A167" s="1" t="s">
        <v>72</v>
      </c>
    </row>
    <row r="168" spans="1:1" x14ac:dyDescent="0.25">
      <c r="A168" s="2"/>
    </row>
    <row r="169" spans="1:1" x14ac:dyDescent="0.25">
      <c r="A169" s="5">
        <v>0.33888888888888885</v>
      </c>
    </row>
    <row r="170" spans="1:1" ht="105" x14ac:dyDescent="0.25">
      <c r="A170" s="4" t="s">
        <v>81</v>
      </c>
    </row>
    <row r="171" spans="1:1" ht="33.75" x14ac:dyDescent="0.25">
      <c r="A171" s="2" t="s">
        <v>82</v>
      </c>
    </row>
    <row r="172" spans="1:1" x14ac:dyDescent="0.25">
      <c r="A172" s="2"/>
    </row>
    <row r="173" spans="1:1" x14ac:dyDescent="0.25">
      <c r="A173" s="5">
        <v>0.23333333333333331</v>
      </c>
    </row>
    <row r="174" spans="1:1" ht="135" x14ac:dyDescent="0.25">
      <c r="A174" s="4" t="s">
        <v>83</v>
      </c>
    </row>
    <row r="175" spans="1:1" ht="33.75" x14ac:dyDescent="0.25">
      <c r="A175" s="2" t="s">
        <v>84</v>
      </c>
    </row>
    <row r="176" spans="1:1" x14ac:dyDescent="0.25">
      <c r="A176" s="1" t="s">
        <v>72</v>
      </c>
    </row>
    <row r="177" spans="1:1" x14ac:dyDescent="0.25">
      <c r="A177" s="2"/>
    </row>
    <row r="178" spans="1:1" x14ac:dyDescent="0.25">
      <c r="A178" s="5">
        <v>0.26805555555555555</v>
      </c>
    </row>
    <row r="179" spans="1:1" ht="120" x14ac:dyDescent="0.25">
      <c r="A179" s="4" t="s">
        <v>85</v>
      </c>
    </row>
    <row r="180" spans="1:1" ht="33.75" x14ac:dyDescent="0.25">
      <c r="A180" s="2" t="s">
        <v>86</v>
      </c>
    </row>
    <row r="181" spans="1:1" x14ac:dyDescent="0.25">
      <c r="A181" s="2"/>
    </row>
    <row r="182" spans="1:1" x14ac:dyDescent="0.25">
      <c r="A182" s="5">
        <v>0.27777777777777779</v>
      </c>
    </row>
    <row r="183" spans="1:1" ht="135" x14ac:dyDescent="0.25">
      <c r="A183" s="4" t="s">
        <v>87</v>
      </c>
    </row>
    <row r="184" spans="1:1" ht="33.75" x14ac:dyDescent="0.25">
      <c r="A184" s="2" t="s">
        <v>88</v>
      </c>
    </row>
    <row r="185" spans="1:1" x14ac:dyDescent="0.25">
      <c r="A185" s="2"/>
    </row>
    <row r="186" spans="1:1" x14ac:dyDescent="0.25">
      <c r="A186" s="5">
        <v>0.12569444444444444</v>
      </c>
    </row>
    <row r="187" spans="1:1" ht="120" x14ac:dyDescent="0.25">
      <c r="A187" s="4" t="s">
        <v>89</v>
      </c>
    </row>
    <row r="188" spans="1:1" ht="33.75" x14ac:dyDescent="0.25">
      <c r="A188" s="2" t="s">
        <v>90</v>
      </c>
    </row>
    <row r="189" spans="1:1" x14ac:dyDescent="0.25">
      <c r="A189" s="2"/>
    </row>
    <row r="190" spans="1:1" x14ac:dyDescent="0.25">
      <c r="A190" s="5">
        <v>0.13680555555555554</v>
      </c>
    </row>
    <row r="191" spans="1:1" ht="165" x14ac:dyDescent="0.25">
      <c r="A191" s="4" t="s">
        <v>91</v>
      </c>
    </row>
    <row r="192" spans="1:1" ht="33.75" x14ac:dyDescent="0.25">
      <c r="A192" s="2" t="s">
        <v>92</v>
      </c>
    </row>
    <row r="193" spans="1:1" x14ac:dyDescent="0.25">
      <c r="A193" s="2"/>
    </row>
    <row r="194" spans="1:1" x14ac:dyDescent="0.25">
      <c r="A194" s="5">
        <v>0.30208333333333331</v>
      </c>
    </row>
    <row r="195" spans="1:1" ht="75" x14ac:dyDescent="0.25">
      <c r="A195" s="4" t="s">
        <v>93</v>
      </c>
    </row>
    <row r="196" spans="1:1" ht="33.75" x14ac:dyDescent="0.25">
      <c r="A196" s="2" t="s">
        <v>94</v>
      </c>
    </row>
    <row r="197" spans="1:1" x14ac:dyDescent="0.25">
      <c r="A197" s="1" t="s">
        <v>72</v>
      </c>
    </row>
    <row r="198" spans="1:1" x14ac:dyDescent="0.25">
      <c r="A198" s="2"/>
    </row>
    <row r="199" spans="1:1" x14ac:dyDescent="0.25">
      <c r="A199" s="5">
        <v>0.28472222222222221</v>
      </c>
    </row>
    <row r="200" spans="1:1" ht="75" x14ac:dyDescent="0.25">
      <c r="A200" s="4" t="s">
        <v>95</v>
      </c>
    </row>
    <row r="201" spans="1:1" ht="33.75" x14ac:dyDescent="0.25">
      <c r="A201" s="2" t="s">
        <v>96</v>
      </c>
    </row>
    <row r="202" spans="1:1" x14ac:dyDescent="0.25">
      <c r="A202" s="2"/>
    </row>
    <row r="203" spans="1:1" x14ac:dyDescent="0.25">
      <c r="A203" s="6">
        <v>1.0784722222222223</v>
      </c>
    </row>
    <row r="204" spans="1:1" ht="150" x14ac:dyDescent="0.25">
      <c r="A204" s="4" t="s">
        <v>97</v>
      </c>
    </row>
    <row r="205" spans="1:1" ht="33.75" x14ac:dyDescent="0.25">
      <c r="A205" s="2" t="s">
        <v>98</v>
      </c>
    </row>
    <row r="206" spans="1:1" x14ac:dyDescent="0.25">
      <c r="A206" s="2"/>
    </row>
    <row r="207" spans="1:1" x14ac:dyDescent="0.25">
      <c r="A207" s="5">
        <v>0.43541666666666662</v>
      </c>
    </row>
    <row r="208" spans="1:1" ht="165" x14ac:dyDescent="0.25">
      <c r="A208" s="4" t="s">
        <v>99</v>
      </c>
    </row>
    <row r="209" spans="1:1" ht="33.75" x14ac:dyDescent="0.25">
      <c r="A209" s="2" t="s">
        <v>100</v>
      </c>
    </row>
    <row r="210" spans="1:1" x14ac:dyDescent="0.25">
      <c r="A210" s="2"/>
    </row>
    <row r="211" spans="1:1" x14ac:dyDescent="0.25">
      <c r="A211" s="5">
        <v>0.1173611111111111</v>
      </c>
    </row>
    <row r="212" spans="1:1" ht="135" x14ac:dyDescent="0.25">
      <c r="A212" s="4" t="s">
        <v>101</v>
      </c>
    </row>
    <row r="213" spans="1:1" ht="33.75" x14ac:dyDescent="0.25">
      <c r="A213" s="2" t="s">
        <v>102</v>
      </c>
    </row>
    <row r="214" spans="1:1" x14ac:dyDescent="0.25">
      <c r="A214" s="2"/>
    </row>
    <row r="215" spans="1:1" x14ac:dyDescent="0.25">
      <c r="A215" s="5">
        <v>0.21111111111111111</v>
      </c>
    </row>
    <row r="216" spans="1:1" ht="150" x14ac:dyDescent="0.25">
      <c r="A216" s="4" t="s">
        <v>103</v>
      </c>
    </row>
    <row r="217" spans="1:1" ht="33.75" x14ac:dyDescent="0.25">
      <c r="A217" s="2" t="s">
        <v>104</v>
      </c>
    </row>
    <row r="218" spans="1:1" x14ac:dyDescent="0.25">
      <c r="A218" s="2"/>
    </row>
    <row r="219" spans="1:1" x14ac:dyDescent="0.25">
      <c r="A219" s="5">
        <v>0.43541666666666662</v>
      </c>
    </row>
    <row r="220" spans="1:1" ht="120" x14ac:dyDescent="0.25">
      <c r="A220" s="4" t="s">
        <v>105</v>
      </c>
    </row>
    <row r="221" spans="1:1" ht="33.75" x14ac:dyDescent="0.25">
      <c r="A221" s="2" t="s">
        <v>106</v>
      </c>
    </row>
    <row r="222" spans="1:1" x14ac:dyDescent="0.25">
      <c r="A222" s="2"/>
    </row>
    <row r="223" spans="1:1" x14ac:dyDescent="0.25">
      <c r="A223" s="5">
        <v>0.21805555555555556</v>
      </c>
    </row>
    <row r="224" spans="1:1" ht="135" x14ac:dyDescent="0.25">
      <c r="A224" s="4" t="s">
        <v>107</v>
      </c>
    </row>
    <row r="225" spans="1:1" ht="33.75" x14ac:dyDescent="0.25">
      <c r="A225" s="2" t="s">
        <v>108</v>
      </c>
    </row>
    <row r="226" spans="1:1" x14ac:dyDescent="0.25">
      <c r="A226" s="2"/>
    </row>
    <row r="227" spans="1:1" x14ac:dyDescent="0.25">
      <c r="A227" s="5">
        <v>0.24652777777777779</v>
      </c>
    </row>
    <row r="228" spans="1:1" ht="120" x14ac:dyDescent="0.25">
      <c r="A228" s="4" t="s">
        <v>109</v>
      </c>
    </row>
    <row r="229" spans="1:1" ht="33.75" x14ac:dyDescent="0.25">
      <c r="A229" s="2" t="s">
        <v>110</v>
      </c>
    </row>
    <row r="230" spans="1:1" x14ac:dyDescent="0.25">
      <c r="A230" s="2"/>
    </row>
    <row r="231" spans="1:1" x14ac:dyDescent="0.25">
      <c r="A231" s="5">
        <v>0.16388888888888889</v>
      </c>
    </row>
    <row r="232" spans="1:1" ht="90" x14ac:dyDescent="0.25">
      <c r="A232" s="4" t="s">
        <v>111</v>
      </c>
    </row>
    <row r="233" spans="1:1" ht="33.75" x14ac:dyDescent="0.25">
      <c r="A233" s="2" t="s">
        <v>112</v>
      </c>
    </row>
    <row r="234" spans="1:1" x14ac:dyDescent="0.25">
      <c r="A234" s="1" t="s">
        <v>72</v>
      </c>
    </row>
    <row r="235" spans="1:1" x14ac:dyDescent="0.25">
      <c r="A235" s="2"/>
    </row>
    <row r="236" spans="1:1" x14ac:dyDescent="0.25">
      <c r="A236" s="5">
        <v>2.1527777777777781E-2</v>
      </c>
    </row>
    <row r="237" spans="1:1" ht="150" x14ac:dyDescent="0.25">
      <c r="A237" s="4" t="s">
        <v>113</v>
      </c>
    </row>
    <row r="238" spans="1:1" ht="33.75" x14ac:dyDescent="0.25">
      <c r="A238" s="2" t="s">
        <v>106</v>
      </c>
    </row>
    <row r="239" spans="1:1" x14ac:dyDescent="0.25">
      <c r="A239" s="2"/>
    </row>
    <row r="240" spans="1:1" x14ac:dyDescent="0.25">
      <c r="A240" s="5">
        <v>0.6333333333333333</v>
      </c>
    </row>
    <row r="241" spans="1:1" ht="90" x14ac:dyDescent="0.25">
      <c r="A241" s="4" t="s">
        <v>114</v>
      </c>
    </row>
    <row r="242" spans="1:1" ht="33.75" x14ac:dyDescent="0.25">
      <c r="A242" s="2" t="s">
        <v>115</v>
      </c>
    </row>
    <row r="243" spans="1:1" x14ac:dyDescent="0.25">
      <c r="A243" s="2"/>
    </row>
    <row r="244" spans="1:1" x14ac:dyDescent="0.25">
      <c r="A244" s="5">
        <v>0.19444444444444445</v>
      </c>
    </row>
    <row r="245" spans="1:1" ht="105" x14ac:dyDescent="0.25">
      <c r="A245" s="4" t="s">
        <v>116</v>
      </c>
    </row>
    <row r="246" spans="1:1" ht="33.75" x14ac:dyDescent="0.25">
      <c r="A246" s="2" t="s">
        <v>117</v>
      </c>
    </row>
    <row r="247" spans="1:1" x14ac:dyDescent="0.25">
      <c r="A247" s="2"/>
    </row>
    <row r="248" spans="1:1" x14ac:dyDescent="0.25">
      <c r="A248" s="5">
        <v>0.15972222222222224</v>
      </c>
    </row>
    <row r="249" spans="1:1" ht="120" x14ac:dyDescent="0.25">
      <c r="A249" s="4" t="s">
        <v>118</v>
      </c>
    </row>
    <row r="250" spans="1:1" ht="33.75" x14ac:dyDescent="0.25">
      <c r="A250" s="2" t="s">
        <v>119</v>
      </c>
    </row>
    <row r="251" spans="1:1" x14ac:dyDescent="0.25">
      <c r="A251" s="1" t="s">
        <v>72</v>
      </c>
    </row>
    <row r="252" spans="1:1" x14ac:dyDescent="0.25">
      <c r="A252" s="2"/>
    </row>
    <row r="253" spans="1:1" x14ac:dyDescent="0.25">
      <c r="A253" s="5">
        <v>8.1944444444444445E-2</v>
      </c>
    </row>
    <row r="254" spans="1:1" ht="150" x14ac:dyDescent="0.25">
      <c r="A254" s="4" t="s">
        <v>120</v>
      </c>
    </row>
    <row r="255" spans="1:1" ht="33.75" x14ac:dyDescent="0.25">
      <c r="A255" s="2" t="s">
        <v>121</v>
      </c>
    </row>
    <row r="256" spans="1:1" x14ac:dyDescent="0.25">
      <c r="A256" s="2"/>
    </row>
    <row r="257" spans="1:1" x14ac:dyDescent="0.25">
      <c r="A257" s="5">
        <v>0.30833333333333335</v>
      </c>
    </row>
    <row r="258" spans="1:1" ht="90" x14ac:dyDescent="0.25">
      <c r="A258" s="4" t="s">
        <v>122</v>
      </c>
    </row>
    <row r="259" spans="1:1" ht="33.75" x14ac:dyDescent="0.25">
      <c r="A259" s="2" t="s">
        <v>123</v>
      </c>
    </row>
    <row r="260" spans="1:1" x14ac:dyDescent="0.25">
      <c r="A260" s="2"/>
    </row>
    <row r="261" spans="1:1" x14ac:dyDescent="0.25">
      <c r="A261" s="5">
        <v>0.25555555555555559</v>
      </c>
    </row>
    <row r="262" spans="1:1" ht="75" x14ac:dyDescent="0.25">
      <c r="A262" s="4" t="s">
        <v>124</v>
      </c>
    </row>
    <row r="263" spans="1:1" ht="33.75" x14ac:dyDescent="0.25">
      <c r="A263" s="2" t="s">
        <v>125</v>
      </c>
    </row>
    <row r="264" spans="1:1" x14ac:dyDescent="0.25">
      <c r="A264" s="1" t="s">
        <v>72</v>
      </c>
    </row>
    <row r="265" spans="1:1" x14ac:dyDescent="0.25">
      <c r="A265" s="2"/>
    </row>
    <row r="266" spans="1:1" x14ac:dyDescent="0.25">
      <c r="A266" s="3">
        <v>0.11138888888888888</v>
      </c>
    </row>
    <row r="267" spans="1:1" ht="120" x14ac:dyDescent="0.25">
      <c r="A267" s="4" t="s">
        <v>126</v>
      </c>
    </row>
    <row r="268" spans="1:1" ht="33.75" x14ac:dyDescent="0.25">
      <c r="A268" s="2" t="s">
        <v>127</v>
      </c>
    </row>
    <row r="269" spans="1:1" x14ac:dyDescent="0.25">
      <c r="A269" s="2"/>
    </row>
    <row r="270" spans="1:1" x14ac:dyDescent="0.25">
      <c r="A270" s="5">
        <v>0.19027777777777777</v>
      </c>
    </row>
    <row r="271" spans="1:1" ht="105" x14ac:dyDescent="0.25">
      <c r="A271" s="4" t="s">
        <v>128</v>
      </c>
    </row>
    <row r="272" spans="1:1" ht="33.75" x14ac:dyDescent="0.25">
      <c r="A272" s="2" t="s">
        <v>129</v>
      </c>
    </row>
    <row r="273" spans="1:1" x14ac:dyDescent="0.25">
      <c r="A273" s="2"/>
    </row>
    <row r="274" spans="1:1" x14ac:dyDescent="0.25">
      <c r="A274" s="5">
        <v>0.32500000000000001</v>
      </c>
    </row>
    <row r="275" spans="1:1" ht="75" x14ac:dyDescent="0.25">
      <c r="A275" s="4" t="s">
        <v>130</v>
      </c>
    </row>
    <row r="276" spans="1:1" ht="33.75" x14ac:dyDescent="0.25">
      <c r="A276" s="2" t="s">
        <v>131</v>
      </c>
    </row>
    <row r="277" spans="1:1" x14ac:dyDescent="0.25">
      <c r="A277" s="1" t="s">
        <v>72</v>
      </c>
    </row>
    <row r="278" spans="1:1" x14ac:dyDescent="0.25">
      <c r="A278" s="2"/>
    </row>
    <row r="279" spans="1:1" x14ac:dyDescent="0.25">
      <c r="A279" s="5">
        <v>0.20069444444444443</v>
      </c>
    </row>
    <row r="280" spans="1:1" ht="120" x14ac:dyDescent="0.25">
      <c r="A280" s="4" t="s">
        <v>132</v>
      </c>
    </row>
    <row r="281" spans="1:1" ht="33.75" x14ac:dyDescent="0.25">
      <c r="A281" s="2" t="s">
        <v>133</v>
      </c>
    </row>
    <row r="282" spans="1:1" x14ac:dyDescent="0.25">
      <c r="A282" s="2"/>
    </row>
    <row r="283" spans="1:1" x14ac:dyDescent="0.25">
      <c r="A283" s="5">
        <v>0.37291666666666662</v>
      </c>
    </row>
    <row r="284" spans="1:1" ht="120" x14ac:dyDescent="0.25">
      <c r="A284" s="4" t="s">
        <v>134</v>
      </c>
    </row>
    <row r="285" spans="1:1" ht="33.75" x14ac:dyDescent="0.25">
      <c r="A285" s="2" t="s">
        <v>135</v>
      </c>
    </row>
    <row r="286" spans="1:1" x14ac:dyDescent="0.25">
      <c r="A286" s="1" t="s">
        <v>72</v>
      </c>
    </row>
    <row r="287" spans="1:1" x14ac:dyDescent="0.25">
      <c r="A287" s="2"/>
    </row>
    <row r="288" spans="1:1" x14ac:dyDescent="0.25">
      <c r="A288" s="5">
        <v>0.15833333333333333</v>
      </c>
    </row>
    <row r="289" spans="1:1" ht="90" x14ac:dyDescent="0.25">
      <c r="A289" s="4" t="s">
        <v>136</v>
      </c>
    </row>
    <row r="290" spans="1:1" ht="33.75" x14ac:dyDescent="0.25">
      <c r="A290" s="2" t="s">
        <v>137</v>
      </c>
    </row>
    <row r="291" spans="1:1" x14ac:dyDescent="0.25">
      <c r="A291" s="2"/>
    </row>
    <row r="292" spans="1:1" x14ac:dyDescent="0.25">
      <c r="A292" s="5">
        <v>0.19027777777777777</v>
      </c>
    </row>
    <row r="293" spans="1:1" ht="90" x14ac:dyDescent="0.25">
      <c r="A293" s="4" t="s">
        <v>138</v>
      </c>
    </row>
    <row r="294" spans="1:1" ht="33.75" x14ac:dyDescent="0.25">
      <c r="A294" s="2" t="s">
        <v>139</v>
      </c>
    </row>
    <row r="295" spans="1:1" x14ac:dyDescent="0.25">
      <c r="A295" s="2"/>
    </row>
    <row r="296" spans="1:1" x14ac:dyDescent="0.25">
      <c r="A296" s="5">
        <v>5.486111111111111E-2</v>
      </c>
    </row>
    <row r="297" spans="1:1" ht="165" x14ac:dyDescent="0.25">
      <c r="A297" s="4" t="s">
        <v>140</v>
      </c>
    </row>
    <row r="298" spans="1:1" ht="33.75" x14ac:dyDescent="0.25">
      <c r="A298" s="2" t="s">
        <v>129</v>
      </c>
    </row>
    <row r="299" spans="1:1" x14ac:dyDescent="0.25">
      <c r="A299" s="2"/>
    </row>
    <row r="300" spans="1:1" x14ac:dyDescent="0.25">
      <c r="A300" s="5">
        <v>0.1423611111111111</v>
      </c>
    </row>
    <row r="301" spans="1:1" ht="90" x14ac:dyDescent="0.25">
      <c r="A301" s="4" t="s">
        <v>141</v>
      </c>
    </row>
    <row r="302" spans="1:1" ht="33.75" x14ac:dyDescent="0.25">
      <c r="A302" s="2" t="s">
        <v>142</v>
      </c>
    </row>
    <row r="303" spans="1:1" x14ac:dyDescent="0.25">
      <c r="A303" s="1" t="s">
        <v>72</v>
      </c>
    </row>
    <row r="304" spans="1:1" x14ac:dyDescent="0.25">
      <c r="A304" s="2"/>
    </row>
    <row r="305" spans="1:1" x14ac:dyDescent="0.25">
      <c r="A305" s="5">
        <v>0.10486111111111111</v>
      </c>
    </row>
    <row r="306" spans="1:1" ht="150" x14ac:dyDescent="0.25">
      <c r="A306" s="4" t="s">
        <v>143</v>
      </c>
    </row>
    <row r="307" spans="1:1" ht="33.75" x14ac:dyDescent="0.25">
      <c r="A307" s="2" t="s">
        <v>144</v>
      </c>
    </row>
    <row r="308" spans="1:1" x14ac:dyDescent="0.25">
      <c r="A308" s="2"/>
    </row>
    <row r="309" spans="1:1" x14ac:dyDescent="0.25">
      <c r="A309" s="5">
        <v>0.11319444444444444</v>
      </c>
    </row>
    <row r="310" spans="1:1" ht="150" x14ac:dyDescent="0.25">
      <c r="A310" s="4" t="s">
        <v>145</v>
      </c>
    </row>
    <row r="311" spans="1:1" ht="33.75" x14ac:dyDescent="0.25">
      <c r="A311" s="2" t="s">
        <v>146</v>
      </c>
    </row>
    <row r="312" spans="1:1" x14ac:dyDescent="0.25">
      <c r="A312" s="2"/>
    </row>
    <row r="313" spans="1:1" x14ac:dyDescent="0.25">
      <c r="A313" s="3">
        <v>6.9502314814814822E-2</v>
      </c>
    </row>
    <row r="314" spans="1:1" ht="180" x14ac:dyDescent="0.25">
      <c r="A314" s="4" t="s">
        <v>147</v>
      </c>
    </row>
    <row r="315" spans="1:1" ht="33.75" x14ac:dyDescent="0.25">
      <c r="A315" s="2" t="s">
        <v>148</v>
      </c>
    </row>
    <row r="316" spans="1:1" x14ac:dyDescent="0.25">
      <c r="A316" s="2"/>
    </row>
    <row r="317" spans="1:1" x14ac:dyDescent="0.25">
      <c r="A317" s="5">
        <v>0.14583333333333334</v>
      </c>
    </row>
    <row r="318" spans="1:1" ht="60" x14ac:dyDescent="0.25">
      <c r="A318" s="4" t="s">
        <v>149</v>
      </c>
    </row>
    <row r="319" spans="1:1" ht="33.75" x14ac:dyDescent="0.25">
      <c r="A319" s="2" t="s">
        <v>150</v>
      </c>
    </row>
    <row r="320" spans="1:1" x14ac:dyDescent="0.25">
      <c r="A320" s="1" t="s">
        <v>72</v>
      </c>
    </row>
    <row r="321" spans="1:1" x14ac:dyDescent="0.25">
      <c r="A321" s="2"/>
    </row>
    <row r="322" spans="1:1" x14ac:dyDescent="0.25">
      <c r="A322" s="5">
        <v>0.2076388888888889</v>
      </c>
    </row>
    <row r="323" spans="1:1" ht="90" x14ac:dyDescent="0.25">
      <c r="A323" s="4" t="s">
        <v>151</v>
      </c>
    </row>
    <row r="324" spans="1:1" ht="33.75" x14ac:dyDescent="0.25">
      <c r="A324" s="2" t="s">
        <v>139</v>
      </c>
    </row>
    <row r="325" spans="1:1" x14ac:dyDescent="0.25">
      <c r="A325" s="1" t="s">
        <v>72</v>
      </c>
    </row>
    <row r="326" spans="1:1" x14ac:dyDescent="0.25">
      <c r="A326" s="2"/>
    </row>
    <row r="327" spans="1:1" x14ac:dyDescent="0.25">
      <c r="A327" s="5">
        <v>0.5444444444444444</v>
      </c>
    </row>
    <row r="328" spans="1:1" ht="105" x14ac:dyDescent="0.25">
      <c r="A328" s="4" t="s">
        <v>152</v>
      </c>
    </row>
    <row r="329" spans="1:1" ht="33.75" x14ac:dyDescent="0.25">
      <c r="A329" s="2" t="s">
        <v>153</v>
      </c>
    </row>
    <row r="330" spans="1:1" x14ac:dyDescent="0.25">
      <c r="A330" s="2"/>
    </row>
    <row r="331" spans="1:1" x14ac:dyDescent="0.25">
      <c r="A331" s="3">
        <v>5.0601851851851849E-2</v>
      </c>
    </row>
    <row r="332" spans="1:1" ht="180" x14ac:dyDescent="0.25">
      <c r="A332" s="4" t="s">
        <v>154</v>
      </c>
    </row>
    <row r="333" spans="1:1" ht="33.75" x14ac:dyDescent="0.25">
      <c r="A333" s="2" t="s">
        <v>155</v>
      </c>
    </row>
    <row r="334" spans="1:1" x14ac:dyDescent="0.25">
      <c r="A334" s="2"/>
    </row>
    <row r="335" spans="1:1" x14ac:dyDescent="0.25">
      <c r="A335" s="5">
        <v>0.66527777777777775</v>
      </c>
    </row>
    <row r="336" spans="1:1" ht="150" x14ac:dyDescent="0.25">
      <c r="A336" s="4" t="s">
        <v>156</v>
      </c>
    </row>
    <row r="337" spans="1:1" ht="33.75" x14ac:dyDescent="0.25">
      <c r="A337" s="2" t="s">
        <v>157</v>
      </c>
    </row>
    <row r="338" spans="1:1" x14ac:dyDescent="0.25">
      <c r="A338" s="1" t="s">
        <v>72</v>
      </c>
    </row>
    <row r="339" spans="1:1" x14ac:dyDescent="0.25">
      <c r="A339" s="2"/>
    </row>
    <row r="340" spans="1:1" x14ac:dyDescent="0.25">
      <c r="A340" s="5">
        <v>0.36527777777777781</v>
      </c>
    </row>
    <row r="341" spans="1:1" ht="105" x14ac:dyDescent="0.25">
      <c r="A341" s="4" t="s">
        <v>158</v>
      </c>
    </row>
    <row r="342" spans="1:1" ht="33.75" x14ac:dyDescent="0.25">
      <c r="A342" s="2" t="s">
        <v>159</v>
      </c>
    </row>
    <row r="343" spans="1:1" x14ac:dyDescent="0.25">
      <c r="A343" s="1" t="s">
        <v>72</v>
      </c>
    </row>
    <row r="344" spans="1:1" x14ac:dyDescent="0.25">
      <c r="A344" s="2"/>
    </row>
    <row r="345" spans="1:1" x14ac:dyDescent="0.25">
      <c r="A345" s="5">
        <v>0.84166666666666667</v>
      </c>
    </row>
    <row r="346" spans="1:1" ht="135" x14ac:dyDescent="0.25">
      <c r="A346" s="4" t="s">
        <v>160</v>
      </c>
    </row>
    <row r="347" spans="1:1" ht="33.75" x14ac:dyDescent="0.25">
      <c r="A347" s="2" t="s">
        <v>161</v>
      </c>
    </row>
    <row r="348" spans="1:1" x14ac:dyDescent="0.25">
      <c r="A348" s="1" t="s">
        <v>72</v>
      </c>
    </row>
    <row r="349" spans="1:1" x14ac:dyDescent="0.25">
      <c r="A349" s="2"/>
    </row>
    <row r="350" spans="1:1" x14ac:dyDescent="0.25">
      <c r="A350" s="5">
        <v>0.32083333333333336</v>
      </c>
    </row>
    <row r="351" spans="1:1" ht="135" x14ac:dyDescent="0.25">
      <c r="A351" s="4" t="s">
        <v>162</v>
      </c>
    </row>
    <row r="352" spans="1:1" ht="33.75" x14ac:dyDescent="0.25">
      <c r="A352" s="2" t="s">
        <v>163</v>
      </c>
    </row>
    <row r="353" spans="1:1" x14ac:dyDescent="0.25">
      <c r="A353" s="2"/>
    </row>
    <row r="354" spans="1:1" x14ac:dyDescent="0.25">
      <c r="A354" s="5">
        <v>0.12013888888888889</v>
      </c>
    </row>
    <row r="355" spans="1:1" ht="120" x14ac:dyDescent="0.25">
      <c r="A355" s="4" t="s">
        <v>164</v>
      </c>
    </row>
    <row r="356" spans="1:1" ht="33.75" x14ac:dyDescent="0.25">
      <c r="A356" s="2" t="s">
        <v>165</v>
      </c>
    </row>
    <row r="357" spans="1:1" x14ac:dyDescent="0.25">
      <c r="A357" s="1" t="s">
        <v>72</v>
      </c>
    </row>
    <row r="358" spans="1:1" x14ac:dyDescent="0.25">
      <c r="A358" s="2"/>
    </row>
    <row r="359" spans="1:1" x14ac:dyDescent="0.25">
      <c r="A359" s="5">
        <v>0.1111111111111111</v>
      </c>
    </row>
    <row r="360" spans="1:1" ht="90" x14ac:dyDescent="0.25">
      <c r="A360" s="4" t="s">
        <v>166</v>
      </c>
    </row>
    <row r="361" spans="1:1" ht="33.75" x14ac:dyDescent="0.25">
      <c r="A361" s="2" t="s">
        <v>167</v>
      </c>
    </row>
    <row r="362" spans="1:1" x14ac:dyDescent="0.25">
      <c r="A362" s="1" t="s">
        <v>72</v>
      </c>
    </row>
    <row r="363" spans="1:1" x14ac:dyDescent="0.25">
      <c r="A363" s="2"/>
    </row>
    <row r="364" spans="1:1" x14ac:dyDescent="0.25">
      <c r="A364" s="3">
        <v>0.12753472222222223</v>
      </c>
    </row>
    <row r="365" spans="1:1" ht="225" x14ac:dyDescent="0.25">
      <c r="A365" s="4" t="s">
        <v>168</v>
      </c>
    </row>
    <row r="366" spans="1:1" ht="33.75" x14ac:dyDescent="0.25">
      <c r="A366" s="2" t="s">
        <v>169</v>
      </c>
    </row>
    <row r="367" spans="1:1" x14ac:dyDescent="0.25">
      <c r="A367" s="1" t="s">
        <v>72</v>
      </c>
    </row>
    <row r="368" spans="1:1" x14ac:dyDescent="0.25">
      <c r="A368" s="2"/>
    </row>
    <row r="369" spans="1:1" x14ac:dyDescent="0.25">
      <c r="A369" s="5">
        <v>0.4368055555555555</v>
      </c>
    </row>
    <row r="370" spans="1:1" ht="210" x14ac:dyDescent="0.25">
      <c r="A370" s="4" t="s">
        <v>170</v>
      </c>
    </row>
    <row r="371" spans="1:1" ht="33.75" x14ac:dyDescent="0.25">
      <c r="A371" s="2" t="s">
        <v>171</v>
      </c>
    </row>
    <row r="372" spans="1:1" x14ac:dyDescent="0.25">
      <c r="A372" s="2"/>
    </row>
    <row r="373" spans="1:1" x14ac:dyDescent="0.25">
      <c r="A373" s="5">
        <v>0.12638888888888888</v>
      </c>
    </row>
    <row r="374" spans="1:1" ht="105" x14ac:dyDescent="0.25">
      <c r="A374" s="4" t="s">
        <v>172</v>
      </c>
    </row>
    <row r="375" spans="1:1" ht="33.75" x14ac:dyDescent="0.25">
      <c r="A375" s="2" t="s">
        <v>157</v>
      </c>
    </row>
    <row r="376" spans="1:1" x14ac:dyDescent="0.25">
      <c r="A376" s="1" t="s">
        <v>72</v>
      </c>
    </row>
    <row r="377" spans="1:1" x14ac:dyDescent="0.25">
      <c r="A377" s="2"/>
    </row>
    <row r="378" spans="1:1" x14ac:dyDescent="0.25">
      <c r="A378" s="5">
        <v>0.2298611111111111</v>
      </c>
    </row>
    <row r="379" spans="1:1" ht="105" x14ac:dyDescent="0.25">
      <c r="A379" s="4" t="s">
        <v>173</v>
      </c>
    </row>
    <row r="380" spans="1:1" ht="33.75" x14ac:dyDescent="0.25">
      <c r="A380" s="2" t="s">
        <v>174</v>
      </c>
    </row>
    <row r="381" spans="1:1" x14ac:dyDescent="0.25">
      <c r="A381" s="1" t="s">
        <v>72</v>
      </c>
    </row>
    <row r="382" spans="1:1" x14ac:dyDescent="0.25">
      <c r="A382" s="2"/>
    </row>
    <row r="383" spans="1:1" x14ac:dyDescent="0.25">
      <c r="A383" s="5">
        <v>0.21388888888888891</v>
      </c>
    </row>
    <row r="384" spans="1:1" ht="60" x14ac:dyDescent="0.25">
      <c r="A384" s="4" t="s">
        <v>175</v>
      </c>
    </row>
    <row r="385" spans="1:1" ht="33.75" x14ac:dyDescent="0.25">
      <c r="A385" s="2" t="s">
        <v>176</v>
      </c>
    </row>
    <row r="386" spans="1:1" x14ac:dyDescent="0.25">
      <c r="A386" s="1" t="s">
        <v>72</v>
      </c>
    </row>
    <row r="387" spans="1:1" x14ac:dyDescent="0.25">
      <c r="A387" s="2"/>
    </row>
    <row r="388" spans="1:1" x14ac:dyDescent="0.25">
      <c r="A388" s="5">
        <v>0.63750000000000007</v>
      </c>
    </row>
    <row r="389" spans="1:1" ht="120" x14ac:dyDescent="0.25">
      <c r="A389" s="4" t="s">
        <v>177</v>
      </c>
    </row>
    <row r="390" spans="1:1" ht="33.75" x14ac:dyDescent="0.25">
      <c r="A390" s="2" t="s">
        <v>178</v>
      </c>
    </row>
    <row r="391" spans="1:1" x14ac:dyDescent="0.25">
      <c r="A391" s="1" t="s">
        <v>72</v>
      </c>
    </row>
    <row r="392" spans="1:1" x14ac:dyDescent="0.25">
      <c r="A392" s="2"/>
    </row>
    <row r="393" spans="1:1" x14ac:dyDescent="0.25">
      <c r="A393" s="5">
        <v>0.6118055555555556</v>
      </c>
    </row>
    <row r="394" spans="1:1" ht="60" x14ac:dyDescent="0.25">
      <c r="A394" s="4" t="s">
        <v>179</v>
      </c>
    </row>
    <row r="395" spans="1:1" ht="33.75" x14ac:dyDescent="0.25">
      <c r="A395" s="2" t="s">
        <v>180</v>
      </c>
    </row>
    <row r="396" spans="1:1" x14ac:dyDescent="0.25">
      <c r="A396" s="2"/>
    </row>
    <row r="397" spans="1:1" x14ac:dyDescent="0.25">
      <c r="A397" s="5">
        <v>0.44305555555555554</v>
      </c>
    </row>
    <row r="398" spans="1:1" ht="60" x14ac:dyDescent="0.25">
      <c r="A398" s="4" t="s">
        <v>181</v>
      </c>
    </row>
    <row r="399" spans="1:1" ht="33.75" x14ac:dyDescent="0.25">
      <c r="A399" s="2" t="s">
        <v>182</v>
      </c>
    </row>
    <row r="400" spans="1:1" x14ac:dyDescent="0.25">
      <c r="A400" s="2"/>
    </row>
    <row r="401" spans="1:1" x14ac:dyDescent="0.25">
      <c r="A401" s="5">
        <v>0.48680555555555555</v>
      </c>
    </row>
    <row r="402" spans="1:1" ht="75" x14ac:dyDescent="0.25">
      <c r="A402" s="4" t="s">
        <v>183</v>
      </c>
    </row>
    <row r="403" spans="1:1" ht="33.75" x14ac:dyDescent="0.25">
      <c r="A403" s="2" t="s">
        <v>184</v>
      </c>
    </row>
    <row r="404" spans="1:1" x14ac:dyDescent="0.25">
      <c r="A404" s="2"/>
    </row>
    <row r="405" spans="1:1" x14ac:dyDescent="0.25">
      <c r="A405" s="5">
        <v>0.29652777777777778</v>
      </c>
    </row>
    <row r="406" spans="1:1" ht="75" x14ac:dyDescent="0.25">
      <c r="A406" s="4" t="s">
        <v>185</v>
      </c>
    </row>
    <row r="407" spans="1:1" ht="33.75" x14ac:dyDescent="0.25">
      <c r="A407" s="2" t="s">
        <v>186</v>
      </c>
    </row>
    <row r="408" spans="1:1" x14ac:dyDescent="0.25">
      <c r="A408" s="2"/>
    </row>
    <row r="409" spans="1:1" x14ac:dyDescent="0.25">
      <c r="A409" s="5">
        <v>6.8749999999999992E-2</v>
      </c>
    </row>
    <row r="410" spans="1:1" ht="120" x14ac:dyDescent="0.25">
      <c r="A410" s="4" t="s">
        <v>187</v>
      </c>
    </row>
    <row r="411" spans="1:1" ht="33.75" x14ac:dyDescent="0.25">
      <c r="A411" s="2" t="s">
        <v>188</v>
      </c>
    </row>
    <row r="412" spans="1:1" x14ac:dyDescent="0.25">
      <c r="A412" s="2"/>
    </row>
    <row r="413" spans="1:1" x14ac:dyDescent="0.25">
      <c r="A413" s="5">
        <v>0.62430555555555556</v>
      </c>
    </row>
    <row r="414" spans="1:1" ht="165" x14ac:dyDescent="0.25">
      <c r="A414" s="4" t="s">
        <v>189</v>
      </c>
    </row>
    <row r="415" spans="1:1" ht="33.75" x14ac:dyDescent="0.25">
      <c r="A415" s="2" t="s">
        <v>190</v>
      </c>
    </row>
    <row r="416" spans="1:1" x14ac:dyDescent="0.25">
      <c r="A416" s="2"/>
    </row>
    <row r="417" spans="1:1" x14ac:dyDescent="0.25">
      <c r="A417" s="5">
        <v>0.14930555555555555</v>
      </c>
    </row>
    <row r="418" spans="1:1" ht="225" x14ac:dyDescent="0.25">
      <c r="A418" s="4" t="s">
        <v>191</v>
      </c>
    </row>
    <row r="419" spans="1:1" ht="33.75" x14ac:dyDescent="0.25">
      <c r="A419" s="2" t="s">
        <v>192</v>
      </c>
    </row>
    <row r="420" spans="1:1" x14ac:dyDescent="0.25">
      <c r="A420" s="1" t="s">
        <v>72</v>
      </c>
    </row>
    <row r="421" spans="1:1" x14ac:dyDescent="0.25">
      <c r="A421" s="2"/>
    </row>
    <row r="422" spans="1:1" x14ac:dyDescent="0.25">
      <c r="A422" s="5">
        <v>0.99236111111111114</v>
      </c>
    </row>
    <row r="423" spans="1:1" ht="165" x14ac:dyDescent="0.25">
      <c r="A423" s="4" t="s">
        <v>193</v>
      </c>
    </row>
    <row r="424" spans="1:1" ht="33.75" x14ac:dyDescent="0.25">
      <c r="A424" s="2" t="s">
        <v>194</v>
      </c>
    </row>
    <row r="425" spans="1:1" x14ac:dyDescent="0.25">
      <c r="A425" s="2"/>
    </row>
    <row r="426" spans="1:1" x14ac:dyDescent="0.25">
      <c r="A426" s="3">
        <v>7.2824074074074083E-2</v>
      </c>
    </row>
    <row r="427" spans="1:1" ht="210" x14ac:dyDescent="0.25">
      <c r="A427" s="4" t="s">
        <v>195</v>
      </c>
    </row>
    <row r="428" spans="1:1" ht="33.75" x14ac:dyDescent="0.25">
      <c r="A428" s="2" t="s">
        <v>196</v>
      </c>
    </row>
    <row r="429" spans="1:1" x14ac:dyDescent="0.25">
      <c r="A429" s="1" t="s">
        <v>72</v>
      </c>
    </row>
    <row r="430" spans="1:1" x14ac:dyDescent="0.25">
      <c r="A430" s="2"/>
    </row>
    <row r="431" spans="1:1" x14ac:dyDescent="0.25">
      <c r="A431" s="6">
        <v>2.3770833333333332</v>
      </c>
    </row>
    <row r="432" spans="1:1" ht="180" x14ac:dyDescent="0.25">
      <c r="A432" s="4" t="s">
        <v>197</v>
      </c>
    </row>
    <row r="433" spans="1:1" ht="33.75" x14ac:dyDescent="0.25">
      <c r="A433" s="2" t="s">
        <v>188</v>
      </c>
    </row>
    <row r="434" spans="1:1" x14ac:dyDescent="0.25">
      <c r="A434" s="2"/>
    </row>
    <row r="435" spans="1:1" x14ac:dyDescent="0.25">
      <c r="A435" s="3">
        <v>6.3750000000000001E-2</v>
      </c>
    </row>
    <row r="436" spans="1:1" ht="180" x14ac:dyDescent="0.25">
      <c r="A436" s="4" t="s">
        <v>198</v>
      </c>
    </row>
    <row r="437" spans="1:1" ht="33.75" x14ac:dyDescent="0.25">
      <c r="A437" s="2" t="s">
        <v>199</v>
      </c>
    </row>
    <row r="438" spans="1:1" x14ac:dyDescent="0.25">
      <c r="A438" s="2"/>
    </row>
    <row r="439" spans="1:1" x14ac:dyDescent="0.25">
      <c r="A439" s="5">
        <v>0.72361111111111109</v>
      </c>
    </row>
    <row r="440" spans="1:1" ht="270" x14ac:dyDescent="0.25">
      <c r="A440" s="4" t="s">
        <v>200</v>
      </c>
    </row>
    <row r="441" spans="1:1" ht="33.75" x14ac:dyDescent="0.25">
      <c r="A441" s="2" t="s">
        <v>201</v>
      </c>
    </row>
    <row r="442" spans="1:1" x14ac:dyDescent="0.25">
      <c r="A442" s="2"/>
    </row>
    <row r="443" spans="1:1" x14ac:dyDescent="0.25">
      <c r="A443" s="3">
        <v>6.4675925925925928E-2</v>
      </c>
    </row>
    <row r="444" spans="1:1" ht="165" x14ac:dyDescent="0.25">
      <c r="A444" s="4" t="s">
        <v>202</v>
      </c>
    </row>
    <row r="445" spans="1:1" ht="33.75" x14ac:dyDescent="0.25">
      <c r="A445" s="2" t="s">
        <v>203</v>
      </c>
    </row>
    <row r="446" spans="1:1" x14ac:dyDescent="0.25">
      <c r="A446" s="2"/>
    </row>
    <row r="447" spans="1:1" x14ac:dyDescent="0.25">
      <c r="A447" s="5">
        <v>0.23402777777777781</v>
      </c>
    </row>
    <row r="448" spans="1:1" ht="180" x14ac:dyDescent="0.25">
      <c r="A448" s="4" t="s">
        <v>204</v>
      </c>
    </row>
    <row r="449" spans="1:1" ht="33.75" x14ac:dyDescent="0.25">
      <c r="A449" s="2" t="s">
        <v>205</v>
      </c>
    </row>
    <row r="450" spans="1:1" x14ac:dyDescent="0.25">
      <c r="A450" s="2"/>
    </row>
    <row r="451" spans="1:1" x14ac:dyDescent="0.25">
      <c r="A451" s="5">
        <v>0.25763888888888892</v>
      </c>
    </row>
    <row r="452" spans="1:1" ht="240" x14ac:dyDescent="0.25">
      <c r="A452" s="4" t="s">
        <v>206</v>
      </c>
    </row>
    <row r="453" spans="1:1" ht="33.75" x14ac:dyDescent="0.25">
      <c r="A453" s="2" t="s">
        <v>207</v>
      </c>
    </row>
    <row r="454" spans="1:1" x14ac:dyDescent="0.25">
      <c r="A454" s="2"/>
    </row>
    <row r="455" spans="1:1" x14ac:dyDescent="0.25">
      <c r="A455" s="5">
        <v>0.50277777777777777</v>
      </c>
    </row>
    <row r="456" spans="1:1" ht="240" x14ac:dyDescent="0.25">
      <c r="A456" s="4" t="s">
        <v>208</v>
      </c>
    </row>
    <row r="457" spans="1:1" ht="33.75" x14ac:dyDescent="0.25">
      <c r="A457" s="2" t="s">
        <v>209</v>
      </c>
    </row>
    <row r="458" spans="1:1" x14ac:dyDescent="0.25">
      <c r="A458" s="2"/>
    </row>
    <row r="459" spans="1:1" x14ac:dyDescent="0.25">
      <c r="A459" s="5">
        <v>0.10208333333333335</v>
      </c>
    </row>
    <row r="460" spans="1:1" ht="60" x14ac:dyDescent="0.25">
      <c r="A460" s="4" t="s">
        <v>210</v>
      </c>
    </row>
    <row r="461" spans="1:1" ht="33.75" x14ac:dyDescent="0.25">
      <c r="A461" s="2" t="s">
        <v>211</v>
      </c>
    </row>
    <row r="462" spans="1:1" x14ac:dyDescent="0.25">
      <c r="A462" s="2"/>
    </row>
    <row r="463" spans="1:1" x14ac:dyDescent="0.25">
      <c r="A463" s="5">
        <v>0.24444444444444446</v>
      </c>
    </row>
    <row r="464" spans="1:1" ht="210" x14ac:dyDescent="0.25">
      <c r="A464" s="4" t="s">
        <v>212</v>
      </c>
    </row>
    <row r="465" spans="1:1" ht="33.75" x14ac:dyDescent="0.25">
      <c r="A465" s="2" t="s">
        <v>213</v>
      </c>
    </row>
    <row r="466" spans="1:1" x14ac:dyDescent="0.25">
      <c r="A466" s="2"/>
    </row>
    <row r="467" spans="1:1" x14ac:dyDescent="0.25">
      <c r="A467" s="5">
        <v>9.8611111111111108E-2</v>
      </c>
    </row>
    <row r="468" spans="1:1" ht="165" x14ac:dyDescent="0.25">
      <c r="A468" s="4" t="s">
        <v>214</v>
      </c>
    </row>
    <row r="469" spans="1:1" ht="33.75" x14ac:dyDescent="0.25">
      <c r="A469" s="2" t="s">
        <v>215</v>
      </c>
    </row>
    <row r="470" spans="1:1" x14ac:dyDescent="0.25">
      <c r="A470" s="2"/>
    </row>
    <row r="471" spans="1:1" x14ac:dyDescent="0.25">
      <c r="A471" s="5">
        <v>0.14375000000000002</v>
      </c>
    </row>
    <row r="472" spans="1:1" ht="255" x14ac:dyDescent="0.25">
      <c r="A472" s="4" t="s">
        <v>216</v>
      </c>
    </row>
    <row r="473" spans="1:1" ht="33.75" x14ac:dyDescent="0.25">
      <c r="A473" s="2" t="s">
        <v>217</v>
      </c>
    </row>
    <row r="474" spans="1:1" x14ac:dyDescent="0.25">
      <c r="A474" s="2"/>
    </row>
    <row r="475" spans="1:1" x14ac:dyDescent="0.25">
      <c r="A475" s="5">
        <v>0.22152777777777777</v>
      </c>
    </row>
    <row r="476" spans="1:1" ht="300" x14ac:dyDescent="0.25">
      <c r="A476" s="4" t="s">
        <v>218</v>
      </c>
    </row>
    <row r="477" spans="1:1" ht="33.75" x14ac:dyDescent="0.25">
      <c r="A477" s="2" t="s">
        <v>219</v>
      </c>
    </row>
    <row r="478" spans="1:1" x14ac:dyDescent="0.25">
      <c r="A478" s="2"/>
    </row>
    <row r="479" spans="1:1" x14ac:dyDescent="0.25">
      <c r="A479" s="5">
        <v>0.20208333333333331</v>
      </c>
    </row>
    <row r="480" spans="1:1" ht="150" x14ac:dyDescent="0.25">
      <c r="A480" s="4" t="s">
        <v>220</v>
      </c>
    </row>
    <row r="481" spans="1:1" ht="33.75" x14ac:dyDescent="0.25">
      <c r="A481" s="2" t="s">
        <v>221</v>
      </c>
    </row>
    <row r="482" spans="1:1" x14ac:dyDescent="0.25">
      <c r="A482" s="2"/>
    </row>
    <row r="483" spans="1:1" x14ac:dyDescent="0.25">
      <c r="A483" s="5">
        <v>0.17500000000000002</v>
      </c>
    </row>
    <row r="484" spans="1:1" ht="60" x14ac:dyDescent="0.25">
      <c r="A484" s="4" t="s">
        <v>222</v>
      </c>
    </row>
    <row r="485" spans="1:1" ht="33.75" x14ac:dyDescent="0.25">
      <c r="A485" s="2" t="s">
        <v>223</v>
      </c>
    </row>
    <row r="486" spans="1:1" x14ac:dyDescent="0.25">
      <c r="A486" s="2"/>
    </row>
    <row r="487" spans="1:1" x14ac:dyDescent="0.25">
      <c r="A487" s="5">
        <v>7.6388888888888895E-2</v>
      </c>
    </row>
    <row r="488" spans="1:1" ht="135" x14ac:dyDescent="0.25">
      <c r="A488" s="4" t="s">
        <v>224</v>
      </c>
    </row>
    <row r="489" spans="1:1" ht="33.75" x14ac:dyDescent="0.25">
      <c r="A489" s="2" t="s">
        <v>225</v>
      </c>
    </row>
    <row r="490" spans="1:1" x14ac:dyDescent="0.25">
      <c r="A490" s="2"/>
    </row>
    <row r="491" spans="1:1" x14ac:dyDescent="0.25">
      <c r="A491" s="5">
        <v>0.14930555555555555</v>
      </c>
    </row>
    <row r="492" spans="1:1" ht="165" x14ac:dyDescent="0.25">
      <c r="A492" s="4" t="s">
        <v>226</v>
      </c>
    </row>
    <row r="493" spans="1:1" ht="33.75" x14ac:dyDescent="0.25">
      <c r="A493" s="2" t="s">
        <v>227</v>
      </c>
    </row>
    <row r="494" spans="1:1" x14ac:dyDescent="0.25">
      <c r="A494" s="2"/>
    </row>
    <row r="495" spans="1:1" x14ac:dyDescent="0.25">
      <c r="A495" s="5">
        <v>0.13680555555555554</v>
      </c>
    </row>
    <row r="496" spans="1:1" ht="285" x14ac:dyDescent="0.25">
      <c r="A496" s="4" t="s">
        <v>228</v>
      </c>
    </row>
    <row r="497" spans="1:1" ht="33.75" x14ac:dyDescent="0.25">
      <c r="A497" s="2" t="s">
        <v>229</v>
      </c>
    </row>
    <row r="498" spans="1:1" x14ac:dyDescent="0.25">
      <c r="A498" s="2"/>
    </row>
    <row r="499" spans="1:1" x14ac:dyDescent="0.25">
      <c r="A499" s="5">
        <v>0.17013888888888887</v>
      </c>
    </row>
    <row r="500" spans="1:1" ht="195" x14ac:dyDescent="0.25">
      <c r="A500" s="4" t="s">
        <v>230</v>
      </c>
    </row>
    <row r="501" spans="1:1" ht="33.75" x14ac:dyDescent="0.25">
      <c r="A501" s="2" t="s">
        <v>231</v>
      </c>
    </row>
    <row r="502" spans="1:1" x14ac:dyDescent="0.25">
      <c r="A502" s="2"/>
    </row>
    <row r="503" spans="1:1" x14ac:dyDescent="0.25">
      <c r="A503" s="5">
        <v>0.53263888888888888</v>
      </c>
    </row>
    <row r="504" spans="1:1" ht="195" x14ac:dyDescent="0.25">
      <c r="A504" s="4" t="s">
        <v>232</v>
      </c>
    </row>
    <row r="505" spans="1:1" ht="33.75" x14ac:dyDescent="0.25">
      <c r="A505" s="2" t="s">
        <v>233</v>
      </c>
    </row>
    <row r="506" spans="1:1" x14ac:dyDescent="0.25">
      <c r="A506" s="2"/>
    </row>
    <row r="507" spans="1:1" x14ac:dyDescent="0.25">
      <c r="A507" s="5">
        <v>0.28402777777777777</v>
      </c>
    </row>
    <row r="508" spans="1:1" ht="150" x14ac:dyDescent="0.25">
      <c r="A508" s="4" t="s">
        <v>234</v>
      </c>
    </row>
    <row r="509" spans="1:1" ht="33.75" x14ac:dyDescent="0.25">
      <c r="A509" s="2" t="s">
        <v>235</v>
      </c>
    </row>
    <row r="510" spans="1:1" x14ac:dyDescent="0.25">
      <c r="A510" s="2"/>
    </row>
    <row r="511" spans="1:1" x14ac:dyDescent="0.25">
      <c r="A511" s="5">
        <v>0.24583333333333335</v>
      </c>
    </row>
    <row r="512" spans="1:1" ht="45" x14ac:dyDescent="0.25">
      <c r="A512" s="4" t="s">
        <v>236</v>
      </c>
    </row>
    <row r="513" spans="1:1" ht="33.75" x14ac:dyDescent="0.25">
      <c r="A513" s="2" t="s">
        <v>237</v>
      </c>
    </row>
    <row r="514" spans="1:1" x14ac:dyDescent="0.25">
      <c r="A514" s="2"/>
    </row>
    <row r="515" spans="1:1" x14ac:dyDescent="0.25">
      <c r="A515" s="5">
        <v>0.32430555555555557</v>
      </c>
    </row>
    <row r="516" spans="1:1" ht="120" x14ac:dyDescent="0.25">
      <c r="A516" s="4" t="s">
        <v>238</v>
      </c>
    </row>
    <row r="517" spans="1:1" ht="33.75" x14ac:dyDescent="0.25">
      <c r="A517" s="2" t="s">
        <v>239</v>
      </c>
    </row>
    <row r="518" spans="1:1" x14ac:dyDescent="0.25">
      <c r="A518" s="2"/>
    </row>
    <row r="519" spans="1:1" x14ac:dyDescent="0.25">
      <c r="A519" s="5">
        <v>0.38958333333333334</v>
      </c>
    </row>
    <row r="520" spans="1:1" ht="165" x14ac:dyDescent="0.25">
      <c r="A520" s="4" t="s">
        <v>240</v>
      </c>
    </row>
    <row r="521" spans="1:1" ht="33.75" x14ac:dyDescent="0.25">
      <c r="A521" s="2" t="s">
        <v>241</v>
      </c>
    </row>
    <row r="522" spans="1:1" x14ac:dyDescent="0.25">
      <c r="A522" s="2"/>
    </row>
    <row r="523" spans="1:1" x14ac:dyDescent="0.25">
      <c r="A523" s="5">
        <v>0.45624999999999999</v>
      </c>
    </row>
    <row r="524" spans="1:1" ht="90" x14ac:dyDescent="0.25">
      <c r="A524" s="4" t="s">
        <v>242</v>
      </c>
    </row>
    <row r="525" spans="1:1" ht="33.75" x14ac:dyDescent="0.25">
      <c r="A525" s="2" t="s">
        <v>243</v>
      </c>
    </row>
    <row r="526" spans="1:1" x14ac:dyDescent="0.25">
      <c r="A526" s="2"/>
    </row>
    <row r="527" spans="1:1" x14ac:dyDescent="0.25">
      <c r="A527" s="6">
        <v>1.0645833333333334</v>
      </c>
    </row>
    <row r="528" spans="1:1" ht="105" x14ac:dyDescent="0.25">
      <c r="A528" s="4" t="s">
        <v>244</v>
      </c>
    </row>
    <row r="529" spans="1:1" ht="33.75" x14ac:dyDescent="0.25">
      <c r="A529" s="2" t="s">
        <v>245</v>
      </c>
    </row>
    <row r="530" spans="1:1" x14ac:dyDescent="0.25">
      <c r="A530" s="2"/>
    </row>
    <row r="531" spans="1:1" x14ac:dyDescent="0.25">
      <c r="A531" s="5">
        <v>0.13472222222222222</v>
      </c>
    </row>
    <row r="532" spans="1:1" ht="60" x14ac:dyDescent="0.25">
      <c r="A532" s="4" t="s">
        <v>246</v>
      </c>
    </row>
    <row r="533" spans="1:1" ht="33.75" x14ac:dyDescent="0.25">
      <c r="A533" s="2" t="s">
        <v>247</v>
      </c>
    </row>
    <row r="534" spans="1:1" x14ac:dyDescent="0.25">
      <c r="A534" s="2"/>
    </row>
    <row r="535" spans="1:1" x14ac:dyDescent="0.25">
      <c r="A535" s="5">
        <v>0.21666666666666667</v>
      </c>
    </row>
    <row r="536" spans="1:1" ht="150" x14ac:dyDescent="0.25">
      <c r="A536" s="4" t="s">
        <v>248</v>
      </c>
    </row>
    <row r="537" spans="1:1" ht="33.75" x14ac:dyDescent="0.25">
      <c r="A537" s="2" t="s">
        <v>249</v>
      </c>
    </row>
    <row r="538" spans="1:1" x14ac:dyDescent="0.25">
      <c r="A538" s="2"/>
    </row>
    <row r="539" spans="1:1" x14ac:dyDescent="0.25">
      <c r="A539" s="5">
        <v>0.38125000000000003</v>
      </c>
    </row>
    <row r="540" spans="1:1" ht="90" x14ac:dyDescent="0.25">
      <c r="A540" s="4" t="s">
        <v>250</v>
      </c>
    </row>
    <row r="541" spans="1:1" ht="33.75" x14ac:dyDescent="0.25">
      <c r="A541" s="2" t="s">
        <v>251</v>
      </c>
    </row>
    <row r="542" spans="1:1" x14ac:dyDescent="0.25">
      <c r="A542" s="2"/>
    </row>
    <row r="543" spans="1:1" x14ac:dyDescent="0.25">
      <c r="A543" s="5">
        <v>4.0972222222222222E-2</v>
      </c>
    </row>
    <row r="544" spans="1:1" ht="120" x14ac:dyDescent="0.25">
      <c r="A544" s="4" t="s">
        <v>252</v>
      </c>
    </row>
    <row r="545" spans="1:1" ht="33.75" x14ac:dyDescent="0.25">
      <c r="A545" s="2" t="s">
        <v>253</v>
      </c>
    </row>
    <row r="546" spans="1:1" x14ac:dyDescent="0.25">
      <c r="A546" s="2"/>
    </row>
    <row r="547" spans="1:1" x14ac:dyDescent="0.25">
      <c r="A547" s="5">
        <v>8.6111111111111124E-2</v>
      </c>
    </row>
    <row r="548" spans="1:1" ht="135" x14ac:dyDescent="0.25">
      <c r="A548" s="4" t="s">
        <v>254</v>
      </c>
    </row>
    <row r="549" spans="1:1" ht="33.75" x14ac:dyDescent="0.25">
      <c r="A549" s="2" t="s">
        <v>231</v>
      </c>
    </row>
    <row r="550" spans="1:1" x14ac:dyDescent="0.25">
      <c r="A550" s="2"/>
    </row>
    <row r="551" spans="1:1" x14ac:dyDescent="0.25">
      <c r="A551" s="5">
        <v>0.16666666666666666</v>
      </c>
    </row>
    <row r="552" spans="1:1" ht="120" x14ac:dyDescent="0.25">
      <c r="A552" s="4" t="s">
        <v>255</v>
      </c>
    </row>
    <row r="553" spans="1:1" ht="33.75" x14ac:dyDescent="0.25">
      <c r="A553" s="2" t="s">
        <v>256</v>
      </c>
    </row>
    <row r="554" spans="1:1" x14ac:dyDescent="0.25">
      <c r="A554" s="2"/>
    </row>
    <row r="555" spans="1:1" x14ac:dyDescent="0.25">
      <c r="A555" s="5">
        <v>0.3298611111111111</v>
      </c>
    </row>
    <row r="556" spans="1:1" ht="75" x14ac:dyDescent="0.25">
      <c r="A556" s="4" t="s">
        <v>257</v>
      </c>
    </row>
    <row r="557" spans="1:1" ht="33.75" x14ac:dyDescent="0.25">
      <c r="A557" s="2" t="s">
        <v>258</v>
      </c>
    </row>
    <row r="558" spans="1:1" x14ac:dyDescent="0.25">
      <c r="A558" s="2"/>
    </row>
    <row r="559" spans="1:1" x14ac:dyDescent="0.25">
      <c r="A559" s="5">
        <v>0.51666666666666672</v>
      </c>
    </row>
    <row r="560" spans="1:1" ht="105" x14ac:dyDescent="0.25">
      <c r="A560" s="4" t="s">
        <v>259</v>
      </c>
    </row>
    <row r="561" spans="1:1" ht="33.75" x14ac:dyDescent="0.25">
      <c r="A561" s="2" t="s">
        <v>260</v>
      </c>
    </row>
    <row r="562" spans="1:1" x14ac:dyDescent="0.25">
      <c r="A562" s="2"/>
    </row>
    <row r="563" spans="1:1" x14ac:dyDescent="0.25">
      <c r="A563" s="5">
        <v>0.17986111111111111</v>
      </c>
    </row>
    <row r="564" spans="1:1" ht="90" x14ac:dyDescent="0.25">
      <c r="A564" s="4" t="s">
        <v>261</v>
      </c>
    </row>
    <row r="565" spans="1:1" ht="33.75" x14ac:dyDescent="0.25">
      <c r="A565" s="2" t="s">
        <v>262</v>
      </c>
    </row>
    <row r="566" spans="1:1" x14ac:dyDescent="0.25">
      <c r="A566" s="2"/>
    </row>
    <row r="567" spans="1:1" x14ac:dyDescent="0.25">
      <c r="A567" s="3">
        <v>8.59375E-2</v>
      </c>
    </row>
    <row r="568" spans="1:1" ht="180" x14ac:dyDescent="0.25">
      <c r="A568" s="4" t="s">
        <v>263</v>
      </c>
    </row>
    <row r="569" spans="1:1" ht="33.75" x14ac:dyDescent="0.25">
      <c r="A569" s="2" t="s">
        <v>264</v>
      </c>
    </row>
    <row r="570" spans="1:1" x14ac:dyDescent="0.25">
      <c r="A570" s="2"/>
    </row>
    <row r="571" spans="1:1" x14ac:dyDescent="0.25">
      <c r="A571" s="5">
        <v>9.375E-2</v>
      </c>
    </row>
    <row r="572" spans="1:1" ht="90" x14ac:dyDescent="0.25">
      <c r="A572" s="4" t="s">
        <v>265</v>
      </c>
    </row>
    <row r="573" spans="1:1" ht="33.75" x14ac:dyDescent="0.25">
      <c r="A573" s="2" t="s">
        <v>266</v>
      </c>
    </row>
    <row r="574" spans="1:1" x14ac:dyDescent="0.25">
      <c r="A574" s="2"/>
    </row>
    <row r="575" spans="1:1" x14ac:dyDescent="0.25">
      <c r="A575" s="6">
        <v>2.2701388888888889</v>
      </c>
    </row>
    <row r="576" spans="1:1" ht="195" x14ac:dyDescent="0.25">
      <c r="A576" s="4" t="s">
        <v>267</v>
      </c>
    </row>
    <row r="577" spans="1:1" ht="33.75" x14ac:dyDescent="0.25">
      <c r="A577" s="2" t="s">
        <v>266</v>
      </c>
    </row>
    <row r="578" spans="1:1" x14ac:dyDescent="0.25">
      <c r="A578" s="1" t="s">
        <v>72</v>
      </c>
    </row>
    <row r="579" spans="1:1" x14ac:dyDescent="0.25">
      <c r="A579" s="2"/>
    </row>
    <row r="580" spans="1:1" x14ac:dyDescent="0.25">
      <c r="A580" s="3">
        <v>9.706018518518518E-2</v>
      </c>
    </row>
    <row r="581" spans="1:1" ht="165" x14ac:dyDescent="0.25">
      <c r="A581" s="4" t="s">
        <v>268</v>
      </c>
    </row>
    <row r="582" spans="1:1" ht="33.75" x14ac:dyDescent="0.25">
      <c r="A582" s="2" t="s">
        <v>269</v>
      </c>
    </row>
    <row r="583" spans="1:1" x14ac:dyDescent="0.25">
      <c r="A583" s="1" t="s">
        <v>72</v>
      </c>
    </row>
    <row r="584" spans="1:1" x14ac:dyDescent="0.25">
      <c r="A584" s="2"/>
    </row>
    <row r="585" spans="1:1" x14ac:dyDescent="0.25">
      <c r="A585" s="3">
        <v>7.1898148148148142E-2</v>
      </c>
    </row>
    <row r="586" spans="1:1" ht="165" x14ac:dyDescent="0.25">
      <c r="A586" s="4" t="s">
        <v>270</v>
      </c>
    </row>
    <row r="587" spans="1:1" ht="33.75" x14ac:dyDescent="0.25">
      <c r="A587" s="2" t="s">
        <v>271</v>
      </c>
    </row>
    <row r="588" spans="1:1" x14ac:dyDescent="0.25">
      <c r="A588" s="2"/>
    </row>
    <row r="589" spans="1:1" x14ac:dyDescent="0.25">
      <c r="A589" s="5">
        <v>0.6118055555555556</v>
      </c>
    </row>
    <row r="590" spans="1:1" ht="135" x14ac:dyDescent="0.25">
      <c r="A590" s="4" t="s">
        <v>272</v>
      </c>
    </row>
    <row r="591" spans="1:1" ht="33.75" x14ac:dyDescent="0.25">
      <c r="A591" s="2" t="s">
        <v>273</v>
      </c>
    </row>
    <row r="592" spans="1:1" x14ac:dyDescent="0.25">
      <c r="A592" s="2"/>
    </row>
    <row r="593" spans="1:1" x14ac:dyDescent="0.25">
      <c r="A593" s="5">
        <v>0.60486111111111118</v>
      </c>
    </row>
    <row r="594" spans="1:1" ht="150" x14ac:dyDescent="0.25">
      <c r="A594" s="4" t="s">
        <v>274</v>
      </c>
    </row>
    <row r="595" spans="1:1" ht="33.75" x14ac:dyDescent="0.25">
      <c r="A595" s="2" t="s">
        <v>275</v>
      </c>
    </row>
    <row r="596" spans="1:1" x14ac:dyDescent="0.25">
      <c r="A596" s="2"/>
    </row>
    <row r="597" spans="1:1" x14ac:dyDescent="0.25">
      <c r="A597" s="5">
        <v>2.0833333333333332E-2</v>
      </c>
    </row>
    <row r="598" spans="1:1" ht="195" x14ac:dyDescent="0.25">
      <c r="A598" s="4" t="s">
        <v>276</v>
      </c>
    </row>
    <row r="599" spans="1:1" ht="33.75" x14ac:dyDescent="0.25">
      <c r="A599" s="2" t="s">
        <v>277</v>
      </c>
    </row>
    <row r="600" spans="1:1" x14ac:dyDescent="0.25">
      <c r="A600" s="2"/>
    </row>
    <row r="601" spans="1:1" x14ac:dyDescent="0.25">
      <c r="A601" s="5">
        <v>0.59513888888888888</v>
      </c>
    </row>
    <row r="602" spans="1:1" ht="90" x14ac:dyDescent="0.25">
      <c r="A602" s="4" t="s">
        <v>278</v>
      </c>
    </row>
    <row r="603" spans="1:1" ht="33.75" x14ac:dyDescent="0.25">
      <c r="A603" s="2" t="s">
        <v>279</v>
      </c>
    </row>
    <row r="604" spans="1:1" x14ac:dyDescent="0.25">
      <c r="A604" s="2"/>
    </row>
    <row r="605" spans="1:1" x14ac:dyDescent="0.25">
      <c r="A605" s="5">
        <v>2.0833333333333332E-2</v>
      </c>
    </row>
    <row r="606" spans="1:1" ht="120" x14ac:dyDescent="0.25">
      <c r="A606" s="4" t="s">
        <v>280</v>
      </c>
    </row>
    <row r="607" spans="1:1" ht="33.75" x14ac:dyDescent="0.25">
      <c r="A607" s="2" t="s">
        <v>281</v>
      </c>
    </row>
    <row r="608" spans="1:1" x14ac:dyDescent="0.25">
      <c r="A608" s="2"/>
    </row>
    <row r="609" spans="1:1" x14ac:dyDescent="0.25">
      <c r="A609" s="5">
        <v>0.27708333333333335</v>
      </c>
    </row>
    <row r="610" spans="1:1" ht="90" x14ac:dyDescent="0.25">
      <c r="A610" s="4" t="s">
        <v>282</v>
      </c>
    </row>
    <row r="611" spans="1:1" ht="33.75" x14ac:dyDescent="0.25">
      <c r="A611" s="2" t="s">
        <v>283</v>
      </c>
    </row>
    <row r="612" spans="1:1" x14ac:dyDescent="0.25">
      <c r="A612" s="2"/>
    </row>
    <row r="613" spans="1:1" x14ac:dyDescent="0.25">
      <c r="A613" s="5">
        <v>0.53055555555555556</v>
      </c>
    </row>
    <row r="614" spans="1:1" ht="75" x14ac:dyDescent="0.25">
      <c r="A614" s="4" t="s">
        <v>284</v>
      </c>
    </row>
    <row r="615" spans="1:1" ht="33.75" x14ac:dyDescent="0.25">
      <c r="A615" s="2" t="s">
        <v>285</v>
      </c>
    </row>
    <row r="616" spans="1:1" x14ac:dyDescent="0.25">
      <c r="A616" s="2"/>
    </row>
    <row r="617" spans="1:1" x14ac:dyDescent="0.25">
      <c r="A617" s="5">
        <v>0.13055555555555556</v>
      </c>
    </row>
    <row r="618" spans="1:1" ht="135" x14ac:dyDescent="0.25">
      <c r="A618" s="4" t="s">
        <v>286</v>
      </c>
    </row>
    <row r="619" spans="1:1" ht="33.75" x14ac:dyDescent="0.25">
      <c r="A619" s="2" t="s">
        <v>287</v>
      </c>
    </row>
    <row r="620" spans="1:1" x14ac:dyDescent="0.25">
      <c r="A620" s="2"/>
    </row>
    <row r="621" spans="1:1" x14ac:dyDescent="0.25">
      <c r="A621" s="5">
        <v>0.29652777777777778</v>
      </c>
    </row>
    <row r="622" spans="1:1" ht="105" x14ac:dyDescent="0.25">
      <c r="A622" s="4" t="s">
        <v>288</v>
      </c>
    </row>
    <row r="623" spans="1:1" ht="33.75" x14ac:dyDescent="0.25">
      <c r="A623" s="2" t="s">
        <v>289</v>
      </c>
    </row>
    <row r="624" spans="1:1" x14ac:dyDescent="0.25">
      <c r="A624" s="2"/>
    </row>
    <row r="625" spans="1:1" x14ac:dyDescent="0.25">
      <c r="A625" s="5">
        <v>0.56666666666666665</v>
      </c>
    </row>
    <row r="626" spans="1:1" ht="105" x14ac:dyDescent="0.25">
      <c r="A626" s="4" t="s">
        <v>290</v>
      </c>
    </row>
    <row r="627" spans="1:1" ht="33.75" x14ac:dyDescent="0.25">
      <c r="A627" s="2" t="s">
        <v>291</v>
      </c>
    </row>
    <row r="628" spans="1:1" x14ac:dyDescent="0.25">
      <c r="A628" s="2"/>
    </row>
    <row r="629" spans="1:1" x14ac:dyDescent="0.25">
      <c r="A629" s="5">
        <v>2.0833333333333332E-2</v>
      </c>
    </row>
    <row r="630" spans="1:1" ht="120" x14ac:dyDescent="0.25">
      <c r="A630" s="4" t="s">
        <v>280</v>
      </c>
    </row>
    <row r="631" spans="1:1" ht="33.75" x14ac:dyDescent="0.25">
      <c r="A631" s="2" t="s">
        <v>292</v>
      </c>
    </row>
    <row r="632" spans="1:1" x14ac:dyDescent="0.25">
      <c r="A632" s="2"/>
    </row>
    <row r="633" spans="1:1" x14ac:dyDescent="0.25">
      <c r="A633" s="5">
        <v>0.30555555555555552</v>
      </c>
    </row>
    <row r="634" spans="1:1" ht="90" x14ac:dyDescent="0.25">
      <c r="A634" s="4" t="s">
        <v>293</v>
      </c>
    </row>
    <row r="635" spans="1:1" ht="33.75" x14ac:dyDescent="0.25">
      <c r="A635" s="2" t="s">
        <v>294</v>
      </c>
    </row>
    <row r="636" spans="1:1" x14ac:dyDescent="0.25">
      <c r="A636" s="2"/>
    </row>
    <row r="637" spans="1:1" x14ac:dyDescent="0.25">
      <c r="A637" s="5">
        <v>0.47083333333333338</v>
      </c>
    </row>
    <row r="638" spans="1:1" ht="60" x14ac:dyDescent="0.25">
      <c r="A638" s="4" t="s">
        <v>295</v>
      </c>
    </row>
    <row r="639" spans="1:1" ht="33.75" x14ac:dyDescent="0.25">
      <c r="A639" s="2" t="s">
        <v>296</v>
      </c>
    </row>
    <row r="640" spans="1:1" x14ac:dyDescent="0.25">
      <c r="A640" s="2"/>
    </row>
    <row r="641" spans="1:1" x14ac:dyDescent="0.25">
      <c r="A641" s="5">
        <v>0.45833333333333331</v>
      </c>
    </row>
    <row r="642" spans="1:1" ht="90" x14ac:dyDescent="0.25">
      <c r="A642" s="4" t="s">
        <v>297</v>
      </c>
    </row>
    <row r="643" spans="1:1" ht="33.75" x14ac:dyDescent="0.25">
      <c r="A643" s="2" t="s">
        <v>298</v>
      </c>
    </row>
    <row r="644" spans="1:1" x14ac:dyDescent="0.25">
      <c r="A644" s="2"/>
    </row>
    <row r="645" spans="1:1" x14ac:dyDescent="0.25">
      <c r="A645" s="5">
        <v>2.0833333333333332E-2</v>
      </c>
    </row>
    <row r="646" spans="1:1" ht="165" x14ac:dyDescent="0.25">
      <c r="A646" s="4" t="s">
        <v>299</v>
      </c>
    </row>
    <row r="647" spans="1:1" ht="33.75" x14ac:dyDescent="0.25">
      <c r="A647" s="2" t="s">
        <v>300</v>
      </c>
    </row>
    <row r="648" spans="1:1" x14ac:dyDescent="0.25">
      <c r="A648" s="2"/>
    </row>
    <row r="649" spans="1:1" x14ac:dyDescent="0.25">
      <c r="A649" s="5">
        <v>0.41319444444444442</v>
      </c>
    </row>
    <row r="650" spans="1:1" ht="120" x14ac:dyDescent="0.25">
      <c r="A650" s="4" t="s">
        <v>301</v>
      </c>
    </row>
    <row r="651" spans="1:1" ht="33.75" x14ac:dyDescent="0.25">
      <c r="A651" s="2" t="s">
        <v>302</v>
      </c>
    </row>
    <row r="652" spans="1:1" x14ac:dyDescent="0.25">
      <c r="A652" s="2"/>
    </row>
    <row r="653" spans="1:1" x14ac:dyDescent="0.25">
      <c r="A653" s="5">
        <v>0.21319444444444444</v>
      </c>
    </row>
    <row r="654" spans="1:1" ht="60" x14ac:dyDescent="0.25">
      <c r="A654" s="4" t="s">
        <v>303</v>
      </c>
    </row>
    <row r="655" spans="1:1" ht="33.75" x14ac:dyDescent="0.25">
      <c r="A655" s="2" t="s">
        <v>304</v>
      </c>
    </row>
    <row r="656" spans="1:1" x14ac:dyDescent="0.25">
      <c r="A656" s="2"/>
    </row>
    <row r="657" spans="1:1" x14ac:dyDescent="0.25">
      <c r="A657" s="5">
        <v>0.4055555555555555</v>
      </c>
    </row>
    <row r="658" spans="1:1" ht="165" x14ac:dyDescent="0.25">
      <c r="A658" s="4" t="s">
        <v>305</v>
      </c>
    </row>
    <row r="659" spans="1:1" ht="33.75" x14ac:dyDescent="0.25">
      <c r="A659" s="2" t="s">
        <v>306</v>
      </c>
    </row>
    <row r="660" spans="1:1" x14ac:dyDescent="0.25">
      <c r="A660" s="2"/>
    </row>
    <row r="661" spans="1:1" x14ac:dyDescent="0.25">
      <c r="A661" s="5">
        <v>0.1388888888888889</v>
      </c>
    </row>
    <row r="662" spans="1:1" ht="165" x14ac:dyDescent="0.25">
      <c r="A662" s="4" t="s">
        <v>307</v>
      </c>
    </row>
    <row r="663" spans="1:1" ht="33.75" x14ac:dyDescent="0.25">
      <c r="A663" s="2" t="s">
        <v>308</v>
      </c>
    </row>
    <row r="664" spans="1:1" x14ac:dyDescent="0.25">
      <c r="A664" s="2"/>
    </row>
    <row r="665" spans="1:1" x14ac:dyDescent="0.25">
      <c r="A665" s="5">
        <v>0.58472222222222225</v>
      </c>
    </row>
    <row r="666" spans="1:1" ht="90" x14ac:dyDescent="0.25">
      <c r="A666" s="4" t="s">
        <v>309</v>
      </c>
    </row>
    <row r="667" spans="1:1" ht="33.75" x14ac:dyDescent="0.25">
      <c r="A667" s="2" t="s">
        <v>310</v>
      </c>
    </row>
    <row r="668" spans="1:1" x14ac:dyDescent="0.25">
      <c r="A668" s="2"/>
    </row>
    <row r="669" spans="1:1" x14ac:dyDescent="0.25">
      <c r="A669" s="5">
        <v>4.2361111111111106E-2</v>
      </c>
    </row>
    <row r="670" spans="1:1" ht="120" x14ac:dyDescent="0.25">
      <c r="A670" s="4" t="s">
        <v>311</v>
      </c>
    </row>
    <row r="671" spans="1:1" ht="33.75" x14ac:dyDescent="0.25">
      <c r="A671" s="2" t="s">
        <v>312</v>
      </c>
    </row>
    <row r="672" spans="1:1" x14ac:dyDescent="0.25">
      <c r="A672" s="2"/>
    </row>
    <row r="673" spans="1:1" x14ac:dyDescent="0.25">
      <c r="A673" s="5">
        <v>0.4680555555555555</v>
      </c>
    </row>
    <row r="674" spans="1:1" ht="150" x14ac:dyDescent="0.25">
      <c r="A674" s="4" t="s">
        <v>313</v>
      </c>
    </row>
    <row r="675" spans="1:1" ht="33.75" x14ac:dyDescent="0.25">
      <c r="A675" s="2" t="s">
        <v>314</v>
      </c>
    </row>
    <row r="676" spans="1:1" x14ac:dyDescent="0.25">
      <c r="A676" s="1" t="s">
        <v>72</v>
      </c>
    </row>
    <row r="677" spans="1:1" x14ac:dyDescent="0.25">
      <c r="A677" s="2"/>
    </row>
    <row r="678" spans="1:1" x14ac:dyDescent="0.25">
      <c r="A678" s="5">
        <v>0.10208333333333335</v>
      </c>
    </row>
    <row r="679" spans="1:1" ht="135" x14ac:dyDescent="0.25">
      <c r="A679" s="4" t="s">
        <v>315</v>
      </c>
    </row>
    <row r="680" spans="1:1" ht="33.75" x14ac:dyDescent="0.25">
      <c r="A680" s="2" t="s">
        <v>316</v>
      </c>
    </row>
    <row r="681" spans="1:1" x14ac:dyDescent="0.25">
      <c r="A681" s="2"/>
    </row>
    <row r="682" spans="1:1" x14ac:dyDescent="0.25">
      <c r="A682" s="5">
        <v>0.51736111111111105</v>
      </c>
    </row>
    <row r="683" spans="1:1" ht="75" x14ac:dyDescent="0.25">
      <c r="A683" s="4" t="s">
        <v>317</v>
      </c>
    </row>
    <row r="684" spans="1:1" ht="33.75" x14ac:dyDescent="0.25">
      <c r="A684" s="2" t="s">
        <v>318</v>
      </c>
    </row>
    <row r="685" spans="1:1" x14ac:dyDescent="0.25">
      <c r="A685" s="2"/>
    </row>
    <row r="686" spans="1:1" x14ac:dyDescent="0.25">
      <c r="A686" s="5">
        <v>0.1277777777777778</v>
      </c>
    </row>
    <row r="687" spans="1:1" ht="75" x14ac:dyDescent="0.25">
      <c r="A687" s="4" t="s">
        <v>319</v>
      </c>
    </row>
    <row r="688" spans="1:1" ht="33.75" x14ac:dyDescent="0.25">
      <c r="A688" s="2" t="s">
        <v>320</v>
      </c>
    </row>
    <row r="689" spans="1:1" x14ac:dyDescent="0.25">
      <c r="A689" s="2"/>
    </row>
    <row r="690" spans="1:1" x14ac:dyDescent="0.25">
      <c r="A690" s="5">
        <v>0.43263888888888885</v>
      </c>
    </row>
    <row r="691" spans="1:1" ht="135" x14ac:dyDescent="0.25">
      <c r="A691" s="4" t="s">
        <v>321</v>
      </c>
    </row>
    <row r="692" spans="1:1" ht="33.75" x14ac:dyDescent="0.25">
      <c r="A692" s="2" t="s">
        <v>322</v>
      </c>
    </row>
    <row r="693" spans="1:1" x14ac:dyDescent="0.25">
      <c r="A693" s="1" t="s">
        <v>72</v>
      </c>
    </row>
    <row r="694" spans="1:1" x14ac:dyDescent="0.25">
      <c r="A694" s="2"/>
    </row>
    <row r="695" spans="1:1" x14ac:dyDescent="0.25">
      <c r="A695" s="5">
        <v>9.5833333333333326E-2</v>
      </c>
    </row>
    <row r="696" spans="1:1" ht="105" x14ac:dyDescent="0.25">
      <c r="A696" s="4" t="s">
        <v>323</v>
      </c>
    </row>
    <row r="697" spans="1:1" ht="33.75" x14ac:dyDescent="0.25">
      <c r="A697" s="2" t="s">
        <v>324</v>
      </c>
    </row>
    <row r="698" spans="1:1" x14ac:dyDescent="0.25">
      <c r="A698" s="2"/>
    </row>
    <row r="699" spans="1:1" x14ac:dyDescent="0.25">
      <c r="A699" s="5">
        <v>0.50069444444444444</v>
      </c>
    </row>
    <row r="700" spans="1:1" ht="120" x14ac:dyDescent="0.25">
      <c r="A700" s="4" t="s">
        <v>325</v>
      </c>
    </row>
    <row r="701" spans="1:1" ht="33.75" x14ac:dyDescent="0.25">
      <c r="A701" s="2" t="s">
        <v>326</v>
      </c>
    </row>
    <row r="702" spans="1:1" x14ac:dyDescent="0.25">
      <c r="A702" s="2"/>
    </row>
    <row r="703" spans="1:1" x14ac:dyDescent="0.25">
      <c r="A703" s="5">
        <v>6.6666666666666666E-2</v>
      </c>
    </row>
    <row r="704" spans="1:1" ht="60" x14ac:dyDescent="0.25">
      <c r="A704" s="4" t="s">
        <v>327</v>
      </c>
    </row>
    <row r="705" spans="1:1" ht="33.75" x14ac:dyDescent="0.25">
      <c r="A705" s="2" t="s">
        <v>328</v>
      </c>
    </row>
    <row r="706" spans="1:1" x14ac:dyDescent="0.25">
      <c r="A706" s="2"/>
    </row>
    <row r="707" spans="1:1" x14ac:dyDescent="0.25">
      <c r="A707" s="5">
        <v>0.30486111111111108</v>
      </c>
    </row>
    <row r="708" spans="1:1" ht="180" x14ac:dyDescent="0.25">
      <c r="A708" s="4" t="s">
        <v>329</v>
      </c>
    </row>
    <row r="709" spans="1:1" ht="33.75" x14ac:dyDescent="0.25">
      <c r="A709" s="2" t="s">
        <v>330</v>
      </c>
    </row>
    <row r="710" spans="1:1" x14ac:dyDescent="0.25">
      <c r="A710" s="2"/>
    </row>
    <row r="711" spans="1:1" x14ac:dyDescent="0.25">
      <c r="A711" s="5">
        <v>4.5833333333333337E-2</v>
      </c>
    </row>
    <row r="712" spans="1:1" ht="60" x14ac:dyDescent="0.25">
      <c r="A712" s="4" t="s">
        <v>331</v>
      </c>
    </row>
    <row r="713" spans="1:1" ht="33.75" x14ac:dyDescent="0.25">
      <c r="A713" s="2" t="s">
        <v>332</v>
      </c>
    </row>
    <row r="714" spans="1:1" x14ac:dyDescent="0.25">
      <c r="A714" s="2"/>
    </row>
    <row r="715" spans="1:1" x14ac:dyDescent="0.25">
      <c r="A715" s="5">
        <v>8.1250000000000003E-2</v>
      </c>
    </row>
    <row r="716" spans="1:1" ht="210" x14ac:dyDescent="0.25">
      <c r="A716" s="4" t="s">
        <v>333</v>
      </c>
    </row>
    <row r="717" spans="1:1" ht="33.75" x14ac:dyDescent="0.25">
      <c r="A717" s="2" t="s">
        <v>334</v>
      </c>
    </row>
    <row r="718" spans="1:1" x14ac:dyDescent="0.25">
      <c r="A718" s="2"/>
    </row>
    <row r="719" spans="1:1" x14ac:dyDescent="0.25">
      <c r="A719" s="5">
        <v>0.1125</v>
      </c>
    </row>
    <row r="720" spans="1:1" ht="75" x14ac:dyDescent="0.25">
      <c r="A720" s="4" t="s">
        <v>335</v>
      </c>
    </row>
    <row r="721" spans="1:1" ht="33.75" x14ac:dyDescent="0.25">
      <c r="A721" s="2" t="s">
        <v>336</v>
      </c>
    </row>
    <row r="722" spans="1:1" x14ac:dyDescent="0.25">
      <c r="A722" s="2"/>
    </row>
    <row r="723" spans="1:1" x14ac:dyDescent="0.25">
      <c r="A723" s="5">
        <v>0.86597222222222225</v>
      </c>
    </row>
    <row r="724" spans="1:1" ht="135" x14ac:dyDescent="0.25">
      <c r="A724" s="4" t="s">
        <v>337</v>
      </c>
    </row>
    <row r="725" spans="1:1" ht="33.75" x14ac:dyDescent="0.25">
      <c r="A725" s="2" t="s">
        <v>338</v>
      </c>
    </row>
    <row r="726" spans="1:1" x14ac:dyDescent="0.25">
      <c r="A726" s="2"/>
    </row>
    <row r="727" spans="1:1" x14ac:dyDescent="0.25">
      <c r="A727" s="5">
        <v>0.44444444444444442</v>
      </c>
    </row>
    <row r="728" spans="1:1" ht="120" x14ac:dyDescent="0.25">
      <c r="A728" s="4" t="s">
        <v>339</v>
      </c>
    </row>
    <row r="729" spans="1:1" ht="33.75" x14ac:dyDescent="0.25">
      <c r="A729" s="2" t="s">
        <v>340</v>
      </c>
    </row>
    <row r="730" spans="1:1" x14ac:dyDescent="0.25">
      <c r="A730" s="2"/>
    </row>
    <row r="731" spans="1:1" x14ac:dyDescent="0.25">
      <c r="A731" s="5">
        <v>0.42777777777777781</v>
      </c>
    </row>
    <row r="732" spans="1:1" ht="180" x14ac:dyDescent="0.25">
      <c r="A732" s="4" t="s">
        <v>341</v>
      </c>
    </row>
    <row r="733" spans="1:1" ht="33.75" x14ac:dyDescent="0.25">
      <c r="A733" s="2" t="s">
        <v>342</v>
      </c>
    </row>
    <row r="734" spans="1:1" x14ac:dyDescent="0.25">
      <c r="A734" s="2"/>
    </row>
    <row r="735" spans="1:1" x14ac:dyDescent="0.25">
      <c r="A735" s="5">
        <v>4.7222222222222221E-2</v>
      </c>
    </row>
    <row r="736" spans="1:1" ht="120" x14ac:dyDescent="0.25">
      <c r="A736" s="4" t="s">
        <v>343</v>
      </c>
    </row>
    <row r="737" spans="1:1" ht="33.75" x14ac:dyDescent="0.25">
      <c r="A737" s="2" t="s">
        <v>344</v>
      </c>
    </row>
    <row r="738" spans="1:1" x14ac:dyDescent="0.25">
      <c r="A738" s="2"/>
    </row>
    <row r="739" spans="1:1" x14ac:dyDescent="0.25">
      <c r="A739" s="5">
        <v>0.375</v>
      </c>
    </row>
    <row r="740" spans="1:1" ht="180" x14ac:dyDescent="0.25">
      <c r="A740" s="4" t="s">
        <v>345</v>
      </c>
    </row>
    <row r="741" spans="1:1" ht="33.75" x14ac:dyDescent="0.25">
      <c r="A741" s="2" t="s">
        <v>346</v>
      </c>
    </row>
    <row r="742" spans="1:1" x14ac:dyDescent="0.25">
      <c r="A742" s="2"/>
    </row>
    <row r="743" spans="1:1" x14ac:dyDescent="0.25">
      <c r="A743" s="5">
        <v>8.9583333333333334E-2</v>
      </c>
    </row>
    <row r="744" spans="1:1" ht="60" x14ac:dyDescent="0.25">
      <c r="A744" s="4" t="s">
        <v>347</v>
      </c>
    </row>
    <row r="745" spans="1:1" ht="33.75" x14ac:dyDescent="0.25">
      <c r="A745" s="2" t="s">
        <v>348</v>
      </c>
    </row>
    <row r="746" spans="1:1" x14ac:dyDescent="0.25">
      <c r="A746" s="2"/>
    </row>
    <row r="747" spans="1:1" x14ac:dyDescent="0.25">
      <c r="A747" s="5">
        <v>0.13333333333333333</v>
      </c>
    </row>
    <row r="748" spans="1:1" ht="165" x14ac:dyDescent="0.25">
      <c r="A748" s="4" t="s">
        <v>349</v>
      </c>
    </row>
    <row r="749" spans="1:1" ht="33.75" x14ac:dyDescent="0.25">
      <c r="A749" s="2" t="s">
        <v>350</v>
      </c>
    </row>
    <row r="750" spans="1:1" x14ac:dyDescent="0.25">
      <c r="A750" s="2"/>
    </row>
    <row r="751" spans="1:1" x14ac:dyDescent="0.25">
      <c r="A751" s="5">
        <v>4.7222222222222221E-2</v>
      </c>
    </row>
    <row r="752" spans="1:1" ht="75" x14ac:dyDescent="0.25">
      <c r="A752" s="4" t="s">
        <v>351</v>
      </c>
    </row>
    <row r="753" spans="1:1" ht="33.75" x14ac:dyDescent="0.25">
      <c r="A753" s="2" t="s">
        <v>352</v>
      </c>
    </row>
    <row r="754" spans="1:1" x14ac:dyDescent="0.25">
      <c r="A754" s="2"/>
    </row>
    <row r="755" spans="1:1" x14ac:dyDescent="0.25">
      <c r="A755" s="5">
        <v>7.4999999999999997E-2</v>
      </c>
    </row>
    <row r="756" spans="1:1" ht="120" x14ac:dyDescent="0.25">
      <c r="A756" s="4" t="s">
        <v>353</v>
      </c>
    </row>
    <row r="757" spans="1:1" ht="33.75" x14ac:dyDescent="0.25">
      <c r="A757" s="2" t="s">
        <v>354</v>
      </c>
    </row>
    <row r="758" spans="1:1" x14ac:dyDescent="0.25">
      <c r="A758" s="2"/>
    </row>
    <row r="759" spans="1:1" x14ac:dyDescent="0.25">
      <c r="A759" s="5">
        <v>0.10347222222222223</v>
      </c>
    </row>
    <row r="760" spans="1:1" ht="120" x14ac:dyDescent="0.25">
      <c r="A760" s="4" t="s">
        <v>355</v>
      </c>
    </row>
    <row r="761" spans="1:1" ht="33.75" x14ac:dyDescent="0.25">
      <c r="A761" s="2" t="s">
        <v>356</v>
      </c>
    </row>
    <row r="762" spans="1:1" x14ac:dyDescent="0.25">
      <c r="A762" s="2"/>
    </row>
    <row r="763" spans="1:1" x14ac:dyDescent="0.25">
      <c r="A763" s="5">
        <v>0.10277777777777779</v>
      </c>
    </row>
    <row r="764" spans="1:1" ht="90" x14ac:dyDescent="0.25">
      <c r="A764" s="4" t="s">
        <v>357</v>
      </c>
    </row>
    <row r="765" spans="1:1" ht="33.75" x14ac:dyDescent="0.25">
      <c r="A765" s="2" t="s">
        <v>358</v>
      </c>
    </row>
    <row r="766" spans="1:1" x14ac:dyDescent="0.25">
      <c r="A766" s="2"/>
    </row>
    <row r="767" spans="1:1" x14ac:dyDescent="0.25">
      <c r="A767" s="5">
        <v>8.3333333333333332E-3</v>
      </c>
    </row>
    <row r="768" spans="1:1" ht="150" x14ac:dyDescent="0.25">
      <c r="A768" s="4" t="s">
        <v>359</v>
      </c>
    </row>
    <row r="769" spans="1:1" ht="33.75" x14ac:dyDescent="0.25">
      <c r="A769" s="2" t="s">
        <v>360</v>
      </c>
    </row>
    <row r="770" spans="1:1" x14ac:dyDescent="0.25">
      <c r="A770" s="2"/>
    </row>
    <row r="771" spans="1:1" x14ac:dyDescent="0.25">
      <c r="A771" s="5">
        <v>0.18611111111111112</v>
      </c>
    </row>
    <row r="772" spans="1:1" ht="75" x14ac:dyDescent="0.25">
      <c r="A772" s="4" t="s">
        <v>361</v>
      </c>
    </row>
    <row r="773" spans="1:1" ht="33.75" x14ac:dyDescent="0.25">
      <c r="A773" s="2" t="s">
        <v>362</v>
      </c>
    </row>
    <row r="774" spans="1:1" x14ac:dyDescent="0.25">
      <c r="A774" s="2"/>
    </row>
    <row r="775" spans="1:1" x14ac:dyDescent="0.25">
      <c r="A775" s="5">
        <v>7.5694444444444439E-2</v>
      </c>
    </row>
    <row r="776" spans="1:1" ht="75" x14ac:dyDescent="0.25">
      <c r="A776" s="4" t="s">
        <v>363</v>
      </c>
    </row>
    <row r="777" spans="1:1" ht="33.75" x14ac:dyDescent="0.25">
      <c r="A777" s="2" t="s">
        <v>364</v>
      </c>
    </row>
    <row r="778" spans="1:1" x14ac:dyDescent="0.25">
      <c r="A778" s="2"/>
    </row>
    <row r="779" spans="1:1" x14ac:dyDescent="0.25">
      <c r="A779" s="5">
        <v>0.10555555555555556</v>
      </c>
    </row>
    <row r="780" spans="1:1" ht="90" x14ac:dyDescent="0.25">
      <c r="A780" s="4" t="s">
        <v>365</v>
      </c>
    </row>
    <row r="781" spans="1:1" ht="33.75" x14ac:dyDescent="0.25">
      <c r="A781" s="2" t="s">
        <v>366</v>
      </c>
    </row>
    <row r="782" spans="1:1" x14ac:dyDescent="0.25">
      <c r="A782" s="2"/>
    </row>
    <row r="783" spans="1:1" x14ac:dyDescent="0.25">
      <c r="A783" s="5">
        <v>6.3888888888888884E-2</v>
      </c>
    </row>
    <row r="784" spans="1:1" ht="60" x14ac:dyDescent="0.25">
      <c r="A784" s="4" t="s">
        <v>367</v>
      </c>
    </row>
    <row r="785" spans="1:1" ht="33.75" x14ac:dyDescent="0.25">
      <c r="A785" s="2" t="s">
        <v>368</v>
      </c>
    </row>
    <row r="786" spans="1:1" x14ac:dyDescent="0.25">
      <c r="A786" s="2"/>
    </row>
    <row r="787" spans="1:1" x14ac:dyDescent="0.25">
      <c r="A787" s="5">
        <v>7.3611111111111113E-2</v>
      </c>
    </row>
    <row r="788" spans="1:1" ht="105" x14ac:dyDescent="0.25">
      <c r="A788" s="4" t="s">
        <v>369</v>
      </c>
    </row>
    <row r="789" spans="1:1" ht="33.75" x14ac:dyDescent="0.25">
      <c r="A789" s="2" t="s">
        <v>348</v>
      </c>
    </row>
    <row r="790" spans="1:1" x14ac:dyDescent="0.25">
      <c r="A790" s="2"/>
    </row>
    <row r="791" spans="1:1" x14ac:dyDescent="0.25">
      <c r="A791" s="5">
        <v>0.25416666666666665</v>
      </c>
    </row>
    <row r="792" spans="1:1" ht="135" x14ac:dyDescent="0.25">
      <c r="A792" s="4" t="s">
        <v>370</v>
      </c>
    </row>
    <row r="793" spans="1:1" ht="33.75" x14ac:dyDescent="0.25">
      <c r="A793" s="2" t="s">
        <v>371</v>
      </c>
    </row>
    <row r="794" spans="1:1" x14ac:dyDescent="0.25">
      <c r="A794" s="2"/>
    </row>
    <row r="795" spans="1:1" x14ac:dyDescent="0.25">
      <c r="A795" s="5">
        <v>0.32847222222222222</v>
      </c>
    </row>
    <row r="796" spans="1:1" ht="135" x14ac:dyDescent="0.25">
      <c r="A796" s="4" t="s">
        <v>372</v>
      </c>
    </row>
    <row r="797" spans="1:1" ht="33.75" x14ac:dyDescent="0.25">
      <c r="A797" s="2" t="s">
        <v>373</v>
      </c>
    </row>
    <row r="798" spans="1:1" x14ac:dyDescent="0.25">
      <c r="A798" s="2"/>
    </row>
    <row r="799" spans="1:1" x14ac:dyDescent="0.25">
      <c r="A799" s="3">
        <v>7.2916666666666671E-2</v>
      </c>
    </row>
    <row r="800" spans="1:1" ht="150" x14ac:dyDescent="0.25">
      <c r="A800" s="4" t="s">
        <v>374</v>
      </c>
    </row>
    <row r="801" spans="1:1" ht="33.75" x14ac:dyDescent="0.25">
      <c r="A801" s="2" t="s">
        <v>375</v>
      </c>
    </row>
    <row r="802" spans="1:1" x14ac:dyDescent="0.25">
      <c r="A802" s="1" t="s">
        <v>72</v>
      </c>
    </row>
    <row r="803" spans="1:1" x14ac:dyDescent="0.25">
      <c r="A803" s="2"/>
    </row>
    <row r="804" spans="1:1" x14ac:dyDescent="0.25">
      <c r="A804" s="5">
        <v>0.37291666666666662</v>
      </c>
    </row>
    <row r="805" spans="1:1" ht="150" x14ac:dyDescent="0.25">
      <c r="A805" s="4" t="s">
        <v>376</v>
      </c>
    </row>
    <row r="806" spans="1:1" ht="33.75" x14ac:dyDescent="0.25">
      <c r="A806" s="2" t="s">
        <v>377</v>
      </c>
    </row>
    <row r="807" spans="1:1" x14ac:dyDescent="0.25">
      <c r="A807" s="2"/>
    </row>
    <row r="808" spans="1:1" x14ac:dyDescent="0.25">
      <c r="A808" s="5">
        <v>0.37152777777777773</v>
      </c>
    </row>
    <row r="809" spans="1:1" ht="120" x14ac:dyDescent="0.25">
      <c r="A809" s="4" t="s">
        <v>378</v>
      </c>
    </row>
    <row r="810" spans="1:1" ht="33.75" x14ac:dyDescent="0.25">
      <c r="A810" s="2" t="s">
        <v>379</v>
      </c>
    </row>
    <row r="811" spans="1:1" x14ac:dyDescent="0.25">
      <c r="A811" s="2"/>
    </row>
    <row r="812" spans="1:1" x14ac:dyDescent="0.25">
      <c r="A812" s="5">
        <v>0.27638888888888885</v>
      </c>
    </row>
    <row r="813" spans="1:1" ht="105" x14ac:dyDescent="0.25">
      <c r="A813" s="4" t="s">
        <v>380</v>
      </c>
    </row>
    <row r="814" spans="1:1" ht="33.75" x14ac:dyDescent="0.25">
      <c r="A814" s="2" t="s">
        <v>381</v>
      </c>
    </row>
    <row r="815" spans="1:1" x14ac:dyDescent="0.25">
      <c r="A815" s="2"/>
    </row>
    <row r="816" spans="1:1" x14ac:dyDescent="0.25">
      <c r="A816" s="5">
        <v>0.17361111111111113</v>
      </c>
    </row>
    <row r="817" spans="1:1" ht="135" x14ac:dyDescent="0.25">
      <c r="A817" s="4" t="s">
        <v>382</v>
      </c>
    </row>
    <row r="818" spans="1:1" ht="33.75" x14ac:dyDescent="0.25">
      <c r="A818" s="2" t="s">
        <v>383</v>
      </c>
    </row>
    <row r="819" spans="1:1" x14ac:dyDescent="0.25">
      <c r="A819" s="1" t="s">
        <v>72</v>
      </c>
    </row>
    <row r="820" spans="1:1" x14ac:dyDescent="0.25">
      <c r="A820" s="2"/>
    </row>
    <row r="821" spans="1:1" x14ac:dyDescent="0.25">
      <c r="A821" s="5">
        <v>0.28888888888888892</v>
      </c>
    </row>
    <row r="822" spans="1:1" ht="225" x14ac:dyDescent="0.25">
      <c r="A822" s="4" t="s">
        <v>384</v>
      </c>
    </row>
    <row r="823" spans="1:1" ht="33.75" x14ac:dyDescent="0.25">
      <c r="A823" s="2" t="s">
        <v>385</v>
      </c>
    </row>
    <row r="824" spans="1:1" x14ac:dyDescent="0.25">
      <c r="A824" s="1" t="s">
        <v>72</v>
      </c>
    </row>
    <row r="825" spans="1:1" x14ac:dyDescent="0.25">
      <c r="A825" s="2"/>
    </row>
    <row r="826" spans="1:1" x14ac:dyDescent="0.25">
      <c r="A826" s="5">
        <v>0.22152777777777777</v>
      </c>
    </row>
    <row r="827" spans="1:1" ht="120" x14ac:dyDescent="0.25">
      <c r="A827" s="4" t="s">
        <v>386</v>
      </c>
    </row>
    <row r="828" spans="1:1" ht="33.75" x14ac:dyDescent="0.25">
      <c r="A828" s="2" t="s">
        <v>387</v>
      </c>
    </row>
    <row r="829" spans="1:1" x14ac:dyDescent="0.25">
      <c r="A829" s="2"/>
    </row>
    <row r="830" spans="1:1" x14ac:dyDescent="0.25">
      <c r="A830" s="5">
        <v>0.15972222222222224</v>
      </c>
    </row>
    <row r="831" spans="1:1" ht="60" x14ac:dyDescent="0.25">
      <c r="A831" s="4" t="s">
        <v>388</v>
      </c>
    </row>
    <row r="832" spans="1:1" ht="33.75" x14ac:dyDescent="0.25">
      <c r="A832" s="2" t="s">
        <v>389</v>
      </c>
    </row>
    <row r="833" spans="1:1" x14ac:dyDescent="0.25">
      <c r="A833" s="2"/>
    </row>
    <row r="834" spans="1:1" x14ac:dyDescent="0.25">
      <c r="A834" s="5">
        <v>0.16458333333333333</v>
      </c>
    </row>
    <row r="835" spans="1:1" ht="105" x14ac:dyDescent="0.25">
      <c r="A835" s="4" t="s">
        <v>390</v>
      </c>
    </row>
    <row r="836" spans="1:1" ht="33.75" x14ac:dyDescent="0.25">
      <c r="A836" s="2" t="s">
        <v>391</v>
      </c>
    </row>
    <row r="837" spans="1:1" x14ac:dyDescent="0.25">
      <c r="A837" s="2"/>
    </row>
    <row r="838" spans="1:1" x14ac:dyDescent="0.25">
      <c r="A838" s="5">
        <v>0.5708333333333333</v>
      </c>
    </row>
    <row r="839" spans="1:1" ht="90" x14ac:dyDescent="0.25">
      <c r="A839" s="4" t="s">
        <v>392</v>
      </c>
    </row>
    <row r="840" spans="1:1" ht="33.75" x14ac:dyDescent="0.25">
      <c r="A840" s="2" t="s">
        <v>393</v>
      </c>
    </row>
    <row r="841" spans="1:1" x14ac:dyDescent="0.25">
      <c r="A841" s="2"/>
    </row>
    <row r="842" spans="1:1" x14ac:dyDescent="0.25">
      <c r="A842" s="3">
        <v>6.0509259259259263E-2</v>
      </c>
    </row>
    <row r="843" spans="1:1" ht="135" x14ac:dyDescent="0.25">
      <c r="A843" s="4" t="s">
        <v>394</v>
      </c>
    </row>
    <row r="844" spans="1:1" ht="33.75" x14ac:dyDescent="0.25">
      <c r="A844" s="2" t="s">
        <v>395</v>
      </c>
    </row>
    <row r="845" spans="1:1" x14ac:dyDescent="0.25">
      <c r="A845" s="1" t="s">
        <v>72</v>
      </c>
    </row>
    <row r="846" spans="1:1" x14ac:dyDescent="0.25">
      <c r="A846" s="2"/>
    </row>
    <row r="847" spans="1:1" x14ac:dyDescent="0.25">
      <c r="A847" s="5">
        <v>0.2986111111111111</v>
      </c>
    </row>
    <row r="848" spans="1:1" ht="120" x14ac:dyDescent="0.25">
      <c r="A848" s="4" t="s">
        <v>396</v>
      </c>
    </row>
    <row r="849" spans="1:1" ht="33.75" x14ac:dyDescent="0.25">
      <c r="A849" s="2" t="s">
        <v>397</v>
      </c>
    </row>
    <row r="850" spans="1:1" x14ac:dyDescent="0.25">
      <c r="A850" s="2"/>
    </row>
    <row r="851" spans="1:1" x14ac:dyDescent="0.25">
      <c r="A851" s="5">
        <v>9.7222222222222224E-2</v>
      </c>
    </row>
    <row r="852" spans="1:1" ht="165" x14ac:dyDescent="0.25">
      <c r="A852" s="4" t="s">
        <v>398</v>
      </c>
    </row>
    <row r="853" spans="1:1" ht="33.75" x14ac:dyDescent="0.25">
      <c r="A853" s="2" t="s">
        <v>399</v>
      </c>
    </row>
    <row r="854" spans="1:1" x14ac:dyDescent="0.25">
      <c r="A854" s="2"/>
    </row>
    <row r="855" spans="1:1" x14ac:dyDescent="0.25">
      <c r="A855" s="5">
        <v>0.3833333333333333</v>
      </c>
    </row>
    <row r="856" spans="1:1" ht="135" x14ac:dyDescent="0.25">
      <c r="A856" s="4" t="s">
        <v>400</v>
      </c>
    </row>
    <row r="857" spans="1:1" ht="33.75" x14ac:dyDescent="0.25">
      <c r="A857" s="2" t="s">
        <v>401</v>
      </c>
    </row>
    <row r="858" spans="1:1" x14ac:dyDescent="0.25">
      <c r="A858" s="2"/>
    </row>
    <row r="859" spans="1:1" x14ac:dyDescent="0.25">
      <c r="A859" s="5">
        <v>0.26527777777777778</v>
      </c>
    </row>
    <row r="860" spans="1:1" ht="75" x14ac:dyDescent="0.25">
      <c r="A860" s="4" t="s">
        <v>402</v>
      </c>
    </row>
    <row r="861" spans="1:1" ht="33.75" x14ac:dyDescent="0.25">
      <c r="A861" s="2" t="s">
        <v>403</v>
      </c>
    </row>
    <row r="862" spans="1:1" x14ac:dyDescent="0.25">
      <c r="A862" s="2"/>
    </row>
    <row r="863" spans="1:1" x14ac:dyDescent="0.25">
      <c r="A863" s="5">
        <v>0.38263888888888892</v>
      </c>
    </row>
    <row r="864" spans="1:1" ht="135" x14ac:dyDescent="0.25">
      <c r="A864" s="4" t="s">
        <v>404</v>
      </c>
    </row>
    <row r="865" spans="1:1" ht="33.75" x14ac:dyDescent="0.25">
      <c r="A865" s="2" t="s">
        <v>405</v>
      </c>
    </row>
    <row r="866" spans="1:1" x14ac:dyDescent="0.25">
      <c r="A866" s="2"/>
    </row>
    <row r="867" spans="1:1" x14ac:dyDescent="0.25">
      <c r="A867" s="5">
        <v>0.5708333333333333</v>
      </c>
    </row>
    <row r="868" spans="1:1" ht="30" x14ac:dyDescent="0.25">
      <c r="A868" s="4" t="s">
        <v>406</v>
      </c>
    </row>
    <row r="869" spans="1:1" ht="33.75" x14ac:dyDescent="0.25">
      <c r="A869" s="2" t="s">
        <v>407</v>
      </c>
    </row>
    <row r="870" spans="1:1" x14ac:dyDescent="0.25">
      <c r="A870" s="1" t="s">
        <v>72</v>
      </c>
    </row>
    <row r="871" spans="1:1" x14ac:dyDescent="0.25">
      <c r="A871" s="2"/>
    </row>
    <row r="872" spans="1:1" x14ac:dyDescent="0.25">
      <c r="A872" s="5">
        <v>0.27916666666666667</v>
      </c>
    </row>
    <row r="873" spans="1:1" ht="90" x14ac:dyDescent="0.25">
      <c r="A873" s="4" t="s">
        <v>408</v>
      </c>
    </row>
    <row r="874" spans="1:1" ht="33.75" x14ac:dyDescent="0.25">
      <c r="A874" s="2" t="s">
        <v>409</v>
      </c>
    </row>
    <row r="875" spans="1:1" x14ac:dyDescent="0.25">
      <c r="A875" s="2"/>
    </row>
    <row r="876" spans="1:1" x14ac:dyDescent="0.25">
      <c r="A876" s="5">
        <v>0.19583333333333333</v>
      </c>
    </row>
    <row r="877" spans="1:1" ht="105" x14ac:dyDescent="0.25">
      <c r="A877" s="4" t="s">
        <v>410</v>
      </c>
    </row>
    <row r="878" spans="1:1" ht="33.75" x14ac:dyDescent="0.25">
      <c r="A878" s="2" t="s">
        <v>411</v>
      </c>
    </row>
    <row r="879" spans="1:1" x14ac:dyDescent="0.25">
      <c r="A879" s="2"/>
    </row>
    <row r="880" spans="1:1" x14ac:dyDescent="0.25">
      <c r="A880" s="5">
        <v>3.3333333333333333E-2</v>
      </c>
    </row>
    <row r="881" spans="1:1" ht="135" x14ac:dyDescent="0.25">
      <c r="A881" s="4" t="s">
        <v>412</v>
      </c>
    </row>
    <row r="882" spans="1:1" ht="33.75" x14ac:dyDescent="0.25">
      <c r="A882" s="2" t="s">
        <v>413</v>
      </c>
    </row>
    <row r="883" spans="1:1" x14ac:dyDescent="0.25">
      <c r="A883" s="2"/>
    </row>
    <row r="884" spans="1:1" x14ac:dyDescent="0.25">
      <c r="A884" s="5">
        <v>0.12430555555555556</v>
      </c>
    </row>
    <row r="885" spans="1:1" ht="60" x14ac:dyDescent="0.25">
      <c r="A885" s="4" t="s">
        <v>414</v>
      </c>
    </row>
    <row r="886" spans="1:1" ht="33.75" x14ac:dyDescent="0.25">
      <c r="A886" s="2" t="s">
        <v>415</v>
      </c>
    </row>
    <row r="887" spans="1:1" x14ac:dyDescent="0.25">
      <c r="A887" s="2"/>
    </row>
    <row r="888" spans="1:1" x14ac:dyDescent="0.25">
      <c r="A888" s="5">
        <v>0.3840277777777778</v>
      </c>
    </row>
    <row r="889" spans="1:1" ht="120" x14ac:dyDescent="0.25">
      <c r="A889" s="4" t="s">
        <v>416</v>
      </c>
    </row>
    <row r="890" spans="1:1" ht="33.75" x14ac:dyDescent="0.25">
      <c r="A890" s="2" t="s">
        <v>417</v>
      </c>
    </row>
    <row r="891" spans="1:1" x14ac:dyDescent="0.25">
      <c r="A891" s="2"/>
    </row>
    <row r="892" spans="1:1" x14ac:dyDescent="0.25">
      <c r="A892" s="5">
        <v>9.0972222222222218E-2</v>
      </c>
    </row>
    <row r="893" spans="1:1" ht="90" x14ac:dyDescent="0.25">
      <c r="A893" s="4" t="s">
        <v>418</v>
      </c>
    </row>
    <row r="894" spans="1:1" ht="33.75" x14ac:dyDescent="0.25">
      <c r="A894" s="2" t="s">
        <v>419</v>
      </c>
    </row>
    <row r="895" spans="1:1" x14ac:dyDescent="0.25">
      <c r="A895" s="2"/>
    </row>
    <row r="896" spans="1:1" x14ac:dyDescent="0.25">
      <c r="A896" s="5">
        <v>0.4826388888888889</v>
      </c>
    </row>
    <row r="897" spans="1:1" ht="90" x14ac:dyDescent="0.25">
      <c r="A897" s="4" t="s">
        <v>420</v>
      </c>
    </row>
    <row r="898" spans="1:1" ht="33.75" x14ac:dyDescent="0.25">
      <c r="A898" s="2" t="s">
        <v>421</v>
      </c>
    </row>
    <row r="899" spans="1:1" x14ac:dyDescent="0.25">
      <c r="A899" s="2"/>
    </row>
    <row r="900" spans="1:1" x14ac:dyDescent="0.25">
      <c r="A900" s="5">
        <v>0.3347222222222222</v>
      </c>
    </row>
    <row r="901" spans="1:1" ht="135" x14ac:dyDescent="0.25">
      <c r="A901" s="4" t="s">
        <v>422</v>
      </c>
    </row>
    <row r="902" spans="1:1" ht="33.75" x14ac:dyDescent="0.25">
      <c r="A902" s="2" t="s">
        <v>423</v>
      </c>
    </row>
    <row r="903" spans="1:1" x14ac:dyDescent="0.25">
      <c r="A903" s="1" t="s">
        <v>72</v>
      </c>
    </row>
    <row r="904" spans="1:1" x14ac:dyDescent="0.25">
      <c r="A904" s="2"/>
    </row>
    <row r="905" spans="1:1" x14ac:dyDescent="0.25">
      <c r="A905" s="5">
        <v>5.486111111111111E-2</v>
      </c>
    </row>
    <row r="906" spans="1:1" ht="105" x14ac:dyDescent="0.25">
      <c r="A906" s="4" t="s">
        <v>424</v>
      </c>
    </row>
    <row r="907" spans="1:1" ht="33.75" x14ac:dyDescent="0.25">
      <c r="A907" s="2" t="s">
        <v>425</v>
      </c>
    </row>
    <row r="908" spans="1:1" x14ac:dyDescent="0.25">
      <c r="A908" s="2"/>
    </row>
    <row r="909" spans="1:1" x14ac:dyDescent="0.25">
      <c r="A909" s="5">
        <v>0.43263888888888885</v>
      </c>
    </row>
    <row r="910" spans="1:1" ht="135" x14ac:dyDescent="0.25">
      <c r="A910" s="4" t="s">
        <v>426</v>
      </c>
    </row>
    <row r="911" spans="1:1" ht="33.75" x14ac:dyDescent="0.25">
      <c r="A911" s="2" t="s">
        <v>427</v>
      </c>
    </row>
    <row r="912" spans="1:1" x14ac:dyDescent="0.25">
      <c r="A912" s="1" t="s">
        <v>72</v>
      </c>
    </row>
    <row r="913" spans="1:1" x14ac:dyDescent="0.25">
      <c r="A913" s="2"/>
    </row>
    <row r="914" spans="1:1" x14ac:dyDescent="0.25">
      <c r="A914" s="5">
        <v>5.6250000000000001E-2</v>
      </c>
    </row>
    <row r="915" spans="1:1" ht="60" x14ac:dyDescent="0.25">
      <c r="A915" s="4" t="s">
        <v>428</v>
      </c>
    </row>
    <row r="916" spans="1:1" ht="33.75" x14ac:dyDescent="0.25">
      <c r="A916" s="2" t="s">
        <v>429</v>
      </c>
    </row>
    <row r="917" spans="1:1" x14ac:dyDescent="0.25">
      <c r="A917" s="2"/>
    </row>
    <row r="918" spans="1:1" x14ac:dyDescent="0.25">
      <c r="A918" s="5">
        <v>0.71805555555555556</v>
      </c>
    </row>
    <row r="919" spans="1:1" ht="75" x14ac:dyDescent="0.25">
      <c r="A919" s="4" t="s">
        <v>430</v>
      </c>
    </row>
    <row r="920" spans="1:1" ht="33.75" x14ac:dyDescent="0.25">
      <c r="A920" s="2" t="s">
        <v>431</v>
      </c>
    </row>
    <row r="921" spans="1:1" x14ac:dyDescent="0.25">
      <c r="A921" s="2"/>
    </row>
    <row r="922" spans="1:1" x14ac:dyDescent="0.25">
      <c r="A922" s="5">
        <v>0.45902777777777781</v>
      </c>
    </row>
    <row r="923" spans="1:1" ht="135" x14ac:dyDescent="0.25">
      <c r="A923" s="4" t="s">
        <v>432</v>
      </c>
    </row>
    <row r="924" spans="1:1" ht="33.75" x14ac:dyDescent="0.25">
      <c r="A924" s="2" t="s">
        <v>433</v>
      </c>
    </row>
    <row r="925" spans="1:1" x14ac:dyDescent="0.25">
      <c r="A925" s="2"/>
    </row>
    <row r="926" spans="1:1" x14ac:dyDescent="0.25">
      <c r="A926" s="5">
        <v>7.013888888888889E-2</v>
      </c>
    </row>
    <row r="927" spans="1:1" ht="165" x14ac:dyDescent="0.25">
      <c r="A927" s="4" t="s">
        <v>434</v>
      </c>
    </row>
    <row r="928" spans="1:1" ht="33.75" x14ac:dyDescent="0.25">
      <c r="A928" s="2" t="s">
        <v>435</v>
      </c>
    </row>
    <row r="929" spans="1:1" x14ac:dyDescent="0.25">
      <c r="A929" s="2"/>
    </row>
    <row r="930" spans="1:1" x14ac:dyDescent="0.25">
      <c r="A930" s="5">
        <v>0.21666666666666667</v>
      </c>
    </row>
    <row r="931" spans="1:1" ht="60" x14ac:dyDescent="0.25">
      <c r="A931" s="4" t="s">
        <v>436</v>
      </c>
    </row>
    <row r="932" spans="1:1" ht="33.75" x14ac:dyDescent="0.25">
      <c r="A932" s="2" t="s">
        <v>437</v>
      </c>
    </row>
    <row r="933" spans="1:1" x14ac:dyDescent="0.25">
      <c r="A933" s="2"/>
    </row>
    <row r="934" spans="1:1" x14ac:dyDescent="0.25">
      <c r="A934" s="5">
        <v>0.15694444444444444</v>
      </c>
    </row>
    <row r="935" spans="1:1" ht="75" x14ac:dyDescent="0.25">
      <c r="A935" s="4" t="s">
        <v>438</v>
      </c>
    </row>
    <row r="936" spans="1:1" ht="33.75" x14ac:dyDescent="0.25">
      <c r="A936" s="2" t="s">
        <v>439</v>
      </c>
    </row>
    <row r="937" spans="1:1" x14ac:dyDescent="0.25">
      <c r="A937" s="2"/>
    </row>
    <row r="938" spans="1:1" x14ac:dyDescent="0.25">
      <c r="A938" s="5">
        <v>0.2638888888888889</v>
      </c>
    </row>
    <row r="939" spans="1:1" ht="120" x14ac:dyDescent="0.25">
      <c r="A939" s="4" t="s">
        <v>440</v>
      </c>
    </row>
    <row r="940" spans="1:1" ht="33.75" x14ac:dyDescent="0.25">
      <c r="A940" s="2" t="s">
        <v>441</v>
      </c>
    </row>
    <row r="941" spans="1:1" x14ac:dyDescent="0.25">
      <c r="A941" s="2"/>
    </row>
    <row r="942" spans="1:1" x14ac:dyDescent="0.25">
      <c r="A942" s="5">
        <v>0.15972222222222224</v>
      </c>
    </row>
    <row r="943" spans="1:1" ht="120" x14ac:dyDescent="0.25">
      <c r="A943" s="4" t="s">
        <v>442</v>
      </c>
    </row>
    <row r="944" spans="1:1" ht="33.75" x14ac:dyDescent="0.25">
      <c r="A944" s="2" t="s">
        <v>443</v>
      </c>
    </row>
    <row r="945" spans="1:1" x14ac:dyDescent="0.25">
      <c r="A945" s="2"/>
    </row>
    <row r="946" spans="1:1" x14ac:dyDescent="0.25">
      <c r="A946" s="5">
        <v>0.18819444444444444</v>
      </c>
    </row>
    <row r="947" spans="1:1" ht="90" x14ac:dyDescent="0.25">
      <c r="A947" s="4" t="s">
        <v>444</v>
      </c>
    </row>
    <row r="948" spans="1:1" ht="33.75" x14ac:dyDescent="0.25">
      <c r="A948" s="2" t="s">
        <v>445</v>
      </c>
    </row>
    <row r="949" spans="1:1" x14ac:dyDescent="0.25">
      <c r="A949" s="2"/>
    </row>
    <row r="950" spans="1:1" x14ac:dyDescent="0.25">
      <c r="A950" s="5">
        <v>0.27499999999999997</v>
      </c>
    </row>
    <row r="951" spans="1:1" ht="75" x14ac:dyDescent="0.25">
      <c r="A951" s="4" t="s">
        <v>446</v>
      </c>
    </row>
    <row r="952" spans="1:1" ht="33.75" x14ac:dyDescent="0.25">
      <c r="A952" s="2" t="s">
        <v>447</v>
      </c>
    </row>
    <row r="953" spans="1:1" x14ac:dyDescent="0.25">
      <c r="A953" s="1" t="s">
        <v>72</v>
      </c>
    </row>
    <row r="954" spans="1:1" x14ac:dyDescent="0.25">
      <c r="A954" s="2"/>
    </row>
    <row r="955" spans="1:1" x14ac:dyDescent="0.25">
      <c r="A955" s="5">
        <v>0.17986111111111111</v>
      </c>
    </row>
    <row r="956" spans="1:1" ht="105" x14ac:dyDescent="0.25">
      <c r="A956" s="4" t="s">
        <v>448</v>
      </c>
    </row>
    <row r="957" spans="1:1" ht="33.75" x14ac:dyDescent="0.25">
      <c r="A957" s="2" t="s">
        <v>449</v>
      </c>
    </row>
    <row r="958" spans="1:1" x14ac:dyDescent="0.25">
      <c r="A958" s="2"/>
    </row>
    <row r="959" spans="1:1" x14ac:dyDescent="0.25">
      <c r="A959" s="5">
        <v>0.24930555555555556</v>
      </c>
    </row>
    <row r="960" spans="1:1" ht="240" x14ac:dyDescent="0.25">
      <c r="A960" s="4" t="s">
        <v>450</v>
      </c>
    </row>
    <row r="961" spans="1:1" ht="33.75" x14ac:dyDescent="0.25">
      <c r="A961" s="2" t="s">
        <v>435</v>
      </c>
    </row>
    <row r="962" spans="1:1" x14ac:dyDescent="0.25">
      <c r="A962" s="1" t="s">
        <v>72</v>
      </c>
    </row>
    <row r="963" spans="1:1" x14ac:dyDescent="0.25">
      <c r="A963" s="2"/>
    </row>
    <row r="964" spans="1:1" x14ac:dyDescent="0.25">
      <c r="A964" s="5">
        <v>0.18055555555555555</v>
      </c>
    </row>
    <row r="965" spans="1:1" ht="120" x14ac:dyDescent="0.25">
      <c r="A965" s="4" t="s">
        <v>451</v>
      </c>
    </row>
    <row r="966" spans="1:1" ht="33.75" x14ac:dyDescent="0.25">
      <c r="A966" s="2" t="s">
        <v>435</v>
      </c>
    </row>
    <row r="967" spans="1:1" x14ac:dyDescent="0.25">
      <c r="A967" s="2"/>
    </row>
    <row r="968" spans="1:1" x14ac:dyDescent="0.25">
      <c r="A968" s="5">
        <v>0.20555555555555557</v>
      </c>
    </row>
    <row r="969" spans="1:1" ht="225" x14ac:dyDescent="0.25">
      <c r="A969" s="4" t="s">
        <v>452</v>
      </c>
    </row>
    <row r="970" spans="1:1" ht="33.75" x14ac:dyDescent="0.25">
      <c r="A970" s="2" t="s">
        <v>453</v>
      </c>
    </row>
    <row r="971" spans="1:1" x14ac:dyDescent="0.25">
      <c r="A971" s="1" t="s">
        <v>72</v>
      </c>
    </row>
    <row r="972" spans="1:1" x14ac:dyDescent="0.25">
      <c r="A972" s="2"/>
    </row>
    <row r="973" spans="1:1" x14ac:dyDescent="0.25">
      <c r="A973" s="5">
        <v>0.20277777777777781</v>
      </c>
    </row>
    <row r="974" spans="1:1" ht="90" x14ac:dyDescent="0.25">
      <c r="A974" s="4" t="s">
        <v>454</v>
      </c>
    </row>
    <row r="975" spans="1:1" ht="33.75" x14ac:dyDescent="0.25">
      <c r="A975" s="2" t="s">
        <v>435</v>
      </c>
    </row>
    <row r="976" spans="1:1" x14ac:dyDescent="0.25">
      <c r="A976" s="2"/>
    </row>
    <row r="977" spans="1:1" x14ac:dyDescent="0.25">
      <c r="A977" s="5">
        <v>0.25416666666666665</v>
      </c>
    </row>
    <row r="978" spans="1:1" ht="195" x14ac:dyDescent="0.25">
      <c r="A978" s="4" t="s">
        <v>455</v>
      </c>
    </row>
    <row r="979" spans="1:1" ht="33.75" x14ac:dyDescent="0.25">
      <c r="A979" s="2" t="s">
        <v>456</v>
      </c>
    </row>
    <row r="980" spans="1:1" x14ac:dyDescent="0.25">
      <c r="A980" s="1" t="s">
        <v>72</v>
      </c>
    </row>
    <row r="981" spans="1:1" x14ac:dyDescent="0.25">
      <c r="A981" s="2"/>
    </row>
    <row r="982" spans="1:1" x14ac:dyDescent="0.25">
      <c r="A982" s="5">
        <v>6.5277777777777782E-2</v>
      </c>
    </row>
    <row r="983" spans="1:1" ht="105" x14ac:dyDescent="0.25">
      <c r="A983" s="4" t="s">
        <v>457</v>
      </c>
    </row>
    <row r="984" spans="1:1" ht="33.75" x14ac:dyDescent="0.25">
      <c r="A984" s="2" t="s">
        <v>458</v>
      </c>
    </row>
    <row r="985" spans="1:1" x14ac:dyDescent="0.25">
      <c r="A985" s="2"/>
    </row>
    <row r="986" spans="1:1" x14ac:dyDescent="0.25">
      <c r="A986" s="6">
        <v>2.0131944444444447</v>
      </c>
    </row>
    <row r="987" spans="1:1" ht="255" x14ac:dyDescent="0.25">
      <c r="A987" s="4" t="s">
        <v>459</v>
      </c>
    </row>
    <row r="988" spans="1:1" ht="33.75" x14ac:dyDescent="0.25">
      <c r="A988" s="2" t="s">
        <v>460</v>
      </c>
    </row>
    <row r="989" spans="1:1" x14ac:dyDescent="0.25">
      <c r="A989" s="2"/>
    </row>
    <row r="990" spans="1:1" x14ac:dyDescent="0.25">
      <c r="A990" s="5">
        <v>0.21944444444444444</v>
      </c>
    </row>
    <row r="991" spans="1:1" ht="165" x14ac:dyDescent="0.25">
      <c r="A991" s="4" t="s">
        <v>461</v>
      </c>
    </row>
    <row r="992" spans="1:1" ht="33.75" x14ac:dyDescent="0.25">
      <c r="A992" s="2" t="s">
        <v>462</v>
      </c>
    </row>
    <row r="993" spans="1:1" x14ac:dyDescent="0.25">
      <c r="A993" s="2"/>
    </row>
    <row r="994" spans="1:1" x14ac:dyDescent="0.25">
      <c r="A994" s="5">
        <v>0.67708333333333337</v>
      </c>
    </row>
    <row r="995" spans="1:1" ht="300" x14ac:dyDescent="0.25">
      <c r="A995" s="4" t="s">
        <v>463</v>
      </c>
    </row>
    <row r="996" spans="1:1" ht="33.75" x14ac:dyDescent="0.25">
      <c r="A996" s="2" t="s">
        <v>464</v>
      </c>
    </row>
    <row r="997" spans="1:1" x14ac:dyDescent="0.25">
      <c r="A997" s="2"/>
    </row>
    <row r="998" spans="1:1" x14ac:dyDescent="0.25">
      <c r="A998" s="5">
        <v>0.16597222222222222</v>
      </c>
    </row>
    <row r="999" spans="1:1" ht="135" x14ac:dyDescent="0.25">
      <c r="A999" s="4" t="s">
        <v>465</v>
      </c>
    </row>
    <row r="1000" spans="1:1" ht="33.75" x14ac:dyDescent="0.25">
      <c r="A1000" s="2" t="s">
        <v>466</v>
      </c>
    </row>
    <row r="1001" spans="1:1" x14ac:dyDescent="0.25">
      <c r="A1001" s="2"/>
    </row>
    <row r="1002" spans="1:1" x14ac:dyDescent="0.25">
      <c r="A1002" s="5">
        <v>9.5138888888888884E-2</v>
      </c>
    </row>
    <row r="1003" spans="1:1" ht="105" x14ac:dyDescent="0.25">
      <c r="A1003" s="4" t="s">
        <v>467</v>
      </c>
    </row>
    <row r="1004" spans="1:1" ht="33.75" x14ac:dyDescent="0.25">
      <c r="A1004" s="2" t="s">
        <v>468</v>
      </c>
    </row>
    <row r="1005" spans="1:1" x14ac:dyDescent="0.25">
      <c r="A1005" s="2"/>
    </row>
    <row r="1006" spans="1:1" x14ac:dyDescent="0.25">
      <c r="A1006" s="5">
        <v>0.17222222222222225</v>
      </c>
    </row>
    <row r="1007" spans="1:1" ht="225" x14ac:dyDescent="0.25">
      <c r="A1007" s="4" t="s">
        <v>469</v>
      </c>
    </row>
    <row r="1008" spans="1:1" ht="33.75" x14ac:dyDescent="0.25">
      <c r="A1008" s="2" t="s">
        <v>470</v>
      </c>
    </row>
    <row r="1009" spans="1:1" x14ac:dyDescent="0.25">
      <c r="A1009" s="2"/>
    </row>
    <row r="1010" spans="1:1" x14ac:dyDescent="0.25">
      <c r="A1010" s="5">
        <v>0.36874999999999997</v>
      </c>
    </row>
    <row r="1011" spans="1:1" ht="270" x14ac:dyDescent="0.25">
      <c r="A1011" s="4" t="s">
        <v>471</v>
      </c>
    </row>
    <row r="1012" spans="1:1" ht="33.75" x14ac:dyDescent="0.25">
      <c r="A1012" s="2" t="s">
        <v>472</v>
      </c>
    </row>
    <row r="1013" spans="1:1" x14ac:dyDescent="0.25">
      <c r="A1013" s="2"/>
    </row>
    <row r="1014" spans="1:1" x14ac:dyDescent="0.25">
      <c r="A1014" s="5">
        <v>0.21875</v>
      </c>
    </row>
    <row r="1015" spans="1:1" ht="90" x14ac:dyDescent="0.25">
      <c r="A1015" s="4" t="s">
        <v>473</v>
      </c>
    </row>
    <row r="1016" spans="1:1" ht="33.75" x14ac:dyDescent="0.25">
      <c r="A1016" s="2" t="s">
        <v>474</v>
      </c>
    </row>
    <row r="1017" spans="1:1" x14ac:dyDescent="0.25">
      <c r="A1017" s="2"/>
    </row>
    <row r="1018" spans="1:1" x14ac:dyDescent="0.25">
      <c r="A1018" s="5">
        <v>6.0416666666666667E-2</v>
      </c>
    </row>
    <row r="1019" spans="1:1" ht="240" x14ac:dyDescent="0.25">
      <c r="A1019" s="4" t="s">
        <v>475</v>
      </c>
    </row>
    <row r="1020" spans="1:1" ht="33.75" x14ac:dyDescent="0.25">
      <c r="A1020" s="2" t="s">
        <v>476</v>
      </c>
    </row>
    <row r="1021" spans="1:1" x14ac:dyDescent="0.25">
      <c r="A1021" s="2"/>
    </row>
    <row r="1022" spans="1:1" x14ac:dyDescent="0.25">
      <c r="A1022" s="5">
        <v>0.37013888888888885</v>
      </c>
    </row>
    <row r="1023" spans="1:1" ht="150" x14ac:dyDescent="0.25">
      <c r="A1023" s="4" t="s">
        <v>477</v>
      </c>
    </row>
    <row r="1024" spans="1:1" ht="33.75" x14ac:dyDescent="0.25">
      <c r="A1024" s="2" t="s">
        <v>478</v>
      </c>
    </row>
    <row r="1025" spans="1:1" x14ac:dyDescent="0.25">
      <c r="A1025" s="2"/>
    </row>
    <row r="1026" spans="1:1" x14ac:dyDescent="0.25">
      <c r="A1026" s="5">
        <v>0.12916666666666668</v>
      </c>
    </row>
    <row r="1027" spans="1:1" ht="150" x14ac:dyDescent="0.25">
      <c r="A1027" s="4" t="s">
        <v>479</v>
      </c>
    </row>
    <row r="1028" spans="1:1" ht="33.75" x14ac:dyDescent="0.25">
      <c r="A1028" s="2" t="s">
        <v>480</v>
      </c>
    </row>
    <row r="1029" spans="1:1" x14ac:dyDescent="0.25">
      <c r="A1029" s="2"/>
    </row>
    <row r="1030" spans="1:1" x14ac:dyDescent="0.25">
      <c r="A1030" s="5">
        <v>0.20138888888888887</v>
      </c>
    </row>
    <row r="1031" spans="1:1" ht="150" x14ac:dyDescent="0.25">
      <c r="A1031" s="4" t="s">
        <v>481</v>
      </c>
    </row>
    <row r="1032" spans="1:1" ht="33.75" x14ac:dyDescent="0.25">
      <c r="A1032" s="2" t="s">
        <v>482</v>
      </c>
    </row>
    <row r="1033" spans="1:1" x14ac:dyDescent="0.25">
      <c r="A1033" s="2"/>
    </row>
    <row r="1034" spans="1:1" x14ac:dyDescent="0.25">
      <c r="A1034" s="5">
        <v>0.16041666666666668</v>
      </c>
    </row>
    <row r="1035" spans="1:1" ht="135" x14ac:dyDescent="0.25">
      <c r="A1035" s="4" t="s">
        <v>483</v>
      </c>
    </row>
    <row r="1036" spans="1:1" ht="33.75" x14ac:dyDescent="0.25">
      <c r="A1036" s="2" t="s">
        <v>484</v>
      </c>
    </row>
    <row r="1037" spans="1:1" x14ac:dyDescent="0.25">
      <c r="A1037" s="1" t="s">
        <v>72</v>
      </c>
    </row>
    <row r="1038" spans="1:1" x14ac:dyDescent="0.25">
      <c r="A1038" s="2"/>
    </row>
    <row r="1039" spans="1:1" x14ac:dyDescent="0.25">
      <c r="A1039" s="5">
        <v>0.37222222222222223</v>
      </c>
    </row>
    <row r="1040" spans="1:1" ht="240" x14ac:dyDescent="0.25">
      <c r="A1040" s="4" t="s">
        <v>485</v>
      </c>
    </row>
    <row r="1041" spans="1:1" ht="33.75" x14ac:dyDescent="0.25">
      <c r="A1041" s="2" t="s">
        <v>486</v>
      </c>
    </row>
    <row r="1042" spans="1:1" x14ac:dyDescent="0.25">
      <c r="A1042" s="1" t="s">
        <v>72</v>
      </c>
    </row>
    <row r="1043" spans="1:1" x14ac:dyDescent="0.25">
      <c r="A1043" s="2"/>
    </row>
    <row r="1044" spans="1:1" x14ac:dyDescent="0.25">
      <c r="A1044" s="5">
        <v>0.60972222222222217</v>
      </c>
    </row>
    <row r="1045" spans="1:1" ht="150" x14ac:dyDescent="0.25">
      <c r="A1045" s="4" t="s">
        <v>487</v>
      </c>
    </row>
    <row r="1046" spans="1:1" ht="33.75" x14ac:dyDescent="0.25">
      <c r="A1046" s="2" t="s">
        <v>482</v>
      </c>
    </row>
    <row r="1047" spans="1:1" x14ac:dyDescent="0.25">
      <c r="A1047" s="2"/>
    </row>
    <row r="1048" spans="1:1" x14ac:dyDescent="0.25">
      <c r="A1048" s="5">
        <v>0.17708333333333334</v>
      </c>
    </row>
    <row r="1049" spans="1:1" ht="60" x14ac:dyDescent="0.25">
      <c r="A1049" s="4" t="s">
        <v>488</v>
      </c>
    </row>
    <row r="1050" spans="1:1" ht="33.75" x14ac:dyDescent="0.25">
      <c r="A1050" s="2" t="s">
        <v>489</v>
      </c>
    </row>
    <row r="1051" spans="1:1" x14ac:dyDescent="0.25">
      <c r="A1051" s="2"/>
    </row>
    <row r="1052" spans="1:1" x14ac:dyDescent="0.25">
      <c r="A1052" s="5">
        <v>0.37986111111111115</v>
      </c>
    </row>
    <row r="1053" spans="1:1" ht="105" x14ac:dyDescent="0.25">
      <c r="A1053" s="4" t="s">
        <v>490</v>
      </c>
    </row>
    <row r="1054" spans="1:1" ht="33.75" x14ac:dyDescent="0.25">
      <c r="A1054" s="2" t="s">
        <v>491</v>
      </c>
    </row>
    <row r="1055" spans="1:1" x14ac:dyDescent="0.25">
      <c r="A1055" s="1" t="s">
        <v>72</v>
      </c>
    </row>
    <row r="1056" spans="1:1" x14ac:dyDescent="0.25">
      <c r="A1056" s="2"/>
    </row>
    <row r="1057" spans="1:1" x14ac:dyDescent="0.25">
      <c r="A1057" s="5">
        <v>9.4444444444444442E-2</v>
      </c>
    </row>
    <row r="1058" spans="1:1" ht="75" x14ac:dyDescent="0.25">
      <c r="A1058" s="4" t="s">
        <v>492</v>
      </c>
    </row>
    <row r="1059" spans="1:1" ht="33.75" x14ac:dyDescent="0.25">
      <c r="A1059" s="2" t="s">
        <v>491</v>
      </c>
    </row>
    <row r="1060" spans="1:1" x14ac:dyDescent="0.25">
      <c r="A1060" s="1" t="s">
        <v>72</v>
      </c>
    </row>
    <row r="1061" spans="1:1" x14ac:dyDescent="0.25">
      <c r="A1061" s="2"/>
    </row>
    <row r="1062" spans="1:1" x14ac:dyDescent="0.25">
      <c r="A1062" s="5">
        <v>3.4722222222222224E-2</v>
      </c>
    </row>
    <row r="1063" spans="1:1" ht="135" x14ac:dyDescent="0.25">
      <c r="A1063" s="4" t="s">
        <v>493</v>
      </c>
    </row>
    <row r="1064" spans="1:1" ht="33.75" x14ac:dyDescent="0.25">
      <c r="A1064" s="2" t="s">
        <v>494</v>
      </c>
    </row>
    <row r="1065" spans="1:1" x14ac:dyDescent="0.25">
      <c r="A1065" s="2"/>
    </row>
    <row r="1066" spans="1:1" x14ac:dyDescent="0.25">
      <c r="A1066" s="5">
        <v>2.5694444444444447E-2</v>
      </c>
    </row>
    <row r="1067" spans="1:1" ht="165" x14ac:dyDescent="0.25">
      <c r="A1067" s="4" t="s">
        <v>495</v>
      </c>
    </row>
    <row r="1068" spans="1:1" ht="33.75" x14ac:dyDescent="0.25">
      <c r="A1068" s="2" t="s">
        <v>496</v>
      </c>
    </row>
    <row r="1069" spans="1:1" x14ac:dyDescent="0.25">
      <c r="A1069" s="1" t="s">
        <v>72</v>
      </c>
    </row>
    <row r="1070" spans="1:1" x14ac:dyDescent="0.25">
      <c r="A1070" s="2"/>
    </row>
    <row r="1071" spans="1:1" x14ac:dyDescent="0.25">
      <c r="A1071" s="5">
        <v>2.9861111111111113E-2</v>
      </c>
    </row>
    <row r="1072" spans="1:1" ht="150" x14ac:dyDescent="0.25">
      <c r="A1072" s="4" t="s">
        <v>497</v>
      </c>
    </row>
    <row r="1073" spans="1:1" ht="33.75" x14ac:dyDescent="0.25">
      <c r="A1073" s="2" t="s">
        <v>498</v>
      </c>
    </row>
    <row r="1074" spans="1:1" x14ac:dyDescent="0.25">
      <c r="A1074" s="2"/>
    </row>
    <row r="1075" spans="1:1" x14ac:dyDescent="0.25">
      <c r="A1075" s="5">
        <v>3.4027777777777775E-2</v>
      </c>
    </row>
    <row r="1076" spans="1:1" ht="165" x14ac:dyDescent="0.25">
      <c r="A1076" s="4" t="s">
        <v>499</v>
      </c>
    </row>
    <row r="1077" spans="1:1" ht="33.75" x14ac:dyDescent="0.25">
      <c r="A1077" s="2" t="s">
        <v>500</v>
      </c>
    </row>
    <row r="1078" spans="1:1" x14ac:dyDescent="0.25">
      <c r="A1078" s="2"/>
    </row>
    <row r="1079" spans="1:1" x14ac:dyDescent="0.25">
      <c r="A1079" s="5">
        <v>2.361111111111111E-2</v>
      </c>
    </row>
    <row r="1080" spans="1:1" ht="105" x14ac:dyDescent="0.25">
      <c r="A1080" s="4" t="s">
        <v>501</v>
      </c>
    </row>
    <row r="1081" spans="1:1" ht="33.75" x14ac:dyDescent="0.25">
      <c r="A1081" s="2" t="s">
        <v>502</v>
      </c>
    </row>
    <row r="1082" spans="1:1" x14ac:dyDescent="0.25">
      <c r="A1082" s="2"/>
    </row>
    <row r="1083" spans="1:1" x14ac:dyDescent="0.25">
      <c r="A1083" s="5">
        <v>0.28819444444444448</v>
      </c>
    </row>
    <row r="1084" spans="1:1" ht="225" x14ac:dyDescent="0.25">
      <c r="A1084" s="4" t="s">
        <v>503</v>
      </c>
    </row>
    <row r="1085" spans="1:1" ht="33.75" x14ac:dyDescent="0.25">
      <c r="A1085" s="2" t="s">
        <v>504</v>
      </c>
    </row>
    <row r="1086" spans="1:1" x14ac:dyDescent="0.25">
      <c r="A1086" s="1" t="s">
        <v>72</v>
      </c>
    </row>
    <row r="1087" spans="1:1" x14ac:dyDescent="0.25">
      <c r="A1087" s="2"/>
    </row>
    <row r="1088" spans="1:1" x14ac:dyDescent="0.25">
      <c r="A1088" s="5">
        <v>1.7361111111111112E-2</v>
      </c>
    </row>
    <row r="1089" spans="1:1" ht="135" x14ac:dyDescent="0.25">
      <c r="A1089" s="4" t="s">
        <v>505</v>
      </c>
    </row>
    <row r="1090" spans="1:1" ht="33.75" x14ac:dyDescent="0.25">
      <c r="A1090" s="2" t="s">
        <v>506</v>
      </c>
    </row>
    <row r="1091" spans="1:1" x14ac:dyDescent="0.25">
      <c r="A1091" s="1" t="s">
        <v>72</v>
      </c>
    </row>
    <row r="1092" spans="1:1" x14ac:dyDescent="0.25">
      <c r="A1092" s="2"/>
    </row>
    <row r="1093" spans="1:1" x14ac:dyDescent="0.25">
      <c r="A1093" s="5">
        <v>1.5277777777777777E-2</v>
      </c>
    </row>
    <row r="1094" spans="1:1" ht="150" x14ac:dyDescent="0.25">
      <c r="A1094" s="4" t="s">
        <v>507</v>
      </c>
    </row>
    <row r="1095" spans="1:1" ht="33.75" x14ac:dyDescent="0.25">
      <c r="A1095" s="2" t="s">
        <v>508</v>
      </c>
    </row>
    <row r="1096" spans="1:1" x14ac:dyDescent="0.25">
      <c r="A1096" s="1" t="s">
        <v>72</v>
      </c>
    </row>
    <row r="1097" spans="1:1" x14ac:dyDescent="0.25">
      <c r="A1097" s="2"/>
    </row>
    <row r="1098" spans="1:1" x14ac:dyDescent="0.25">
      <c r="A1098" s="5">
        <v>0.37708333333333338</v>
      </c>
    </row>
    <row r="1099" spans="1:1" ht="240" x14ac:dyDescent="0.25">
      <c r="A1099" s="4" t="s">
        <v>509</v>
      </c>
    </row>
    <row r="1100" spans="1:1" ht="33.75" x14ac:dyDescent="0.25">
      <c r="A1100" s="2" t="s">
        <v>510</v>
      </c>
    </row>
    <row r="1101" spans="1:1" x14ac:dyDescent="0.25">
      <c r="A1101" s="1" t="s">
        <v>72</v>
      </c>
    </row>
    <row r="1102" spans="1:1" x14ac:dyDescent="0.25">
      <c r="A1102" s="2"/>
    </row>
    <row r="1103" spans="1:1" x14ac:dyDescent="0.25">
      <c r="A1103" s="5">
        <v>0.3520833333333333</v>
      </c>
    </row>
    <row r="1104" spans="1:1" ht="270" x14ac:dyDescent="0.25">
      <c r="A1104" s="4" t="s">
        <v>511</v>
      </c>
    </row>
    <row r="1105" spans="1:1" ht="33.75" x14ac:dyDescent="0.25">
      <c r="A1105" s="2" t="s">
        <v>512</v>
      </c>
    </row>
    <row r="1106" spans="1:1" x14ac:dyDescent="0.25">
      <c r="A1106" s="1" t="s">
        <v>72</v>
      </c>
    </row>
    <row r="1107" spans="1:1" x14ac:dyDescent="0.25">
      <c r="A1107" s="2"/>
    </row>
    <row r="1108" spans="1:1" x14ac:dyDescent="0.25">
      <c r="A1108" s="5">
        <v>0.13055555555555556</v>
      </c>
    </row>
    <row r="1109" spans="1:1" ht="90" x14ac:dyDescent="0.25">
      <c r="A1109" s="4" t="s">
        <v>513</v>
      </c>
    </row>
    <row r="1110" spans="1:1" ht="33.75" x14ac:dyDescent="0.25">
      <c r="A1110" s="2" t="s">
        <v>514</v>
      </c>
    </row>
    <row r="1111" spans="1:1" x14ac:dyDescent="0.25">
      <c r="A1111" s="1" t="s">
        <v>72</v>
      </c>
    </row>
    <row r="1112" spans="1:1" x14ac:dyDescent="0.25">
      <c r="A1112" s="2"/>
    </row>
    <row r="1113" spans="1:1" x14ac:dyDescent="0.25">
      <c r="A1113" s="5">
        <v>0.19166666666666665</v>
      </c>
    </row>
    <row r="1114" spans="1:1" ht="120" x14ac:dyDescent="0.25">
      <c r="A1114" s="4" t="s">
        <v>515</v>
      </c>
    </row>
    <row r="1115" spans="1:1" ht="33.75" x14ac:dyDescent="0.25">
      <c r="A1115" s="2" t="s">
        <v>516</v>
      </c>
    </row>
    <row r="1116" spans="1:1" x14ac:dyDescent="0.25">
      <c r="A1116" s="1" t="s">
        <v>72</v>
      </c>
    </row>
    <row r="1117" spans="1:1" x14ac:dyDescent="0.25">
      <c r="A1117" s="2"/>
    </row>
    <row r="1118" spans="1:1" x14ac:dyDescent="0.25">
      <c r="A1118" s="5">
        <v>0.40833333333333338</v>
      </c>
    </row>
    <row r="1119" spans="1:1" ht="90" x14ac:dyDescent="0.25">
      <c r="A1119" s="4" t="s">
        <v>517</v>
      </c>
    </row>
    <row r="1120" spans="1:1" ht="33.75" x14ac:dyDescent="0.25">
      <c r="A1120" s="2" t="s">
        <v>518</v>
      </c>
    </row>
    <row r="1121" spans="1:1" x14ac:dyDescent="0.25">
      <c r="A1121" s="1" t="s">
        <v>72</v>
      </c>
    </row>
    <row r="1122" spans="1:1" x14ac:dyDescent="0.25">
      <c r="A1122" s="2"/>
    </row>
    <row r="1123" spans="1:1" x14ac:dyDescent="0.25">
      <c r="A1123" s="5">
        <v>0.22500000000000001</v>
      </c>
    </row>
    <row r="1124" spans="1:1" ht="195" x14ac:dyDescent="0.25">
      <c r="A1124" s="4" t="s">
        <v>519</v>
      </c>
    </row>
    <row r="1125" spans="1:1" ht="33.75" x14ac:dyDescent="0.25">
      <c r="A1125" s="2" t="s">
        <v>520</v>
      </c>
    </row>
    <row r="1126" spans="1:1" x14ac:dyDescent="0.25">
      <c r="A1126" s="2"/>
    </row>
    <row r="1127" spans="1:1" x14ac:dyDescent="0.25">
      <c r="A1127" s="5">
        <v>0.33333333333333331</v>
      </c>
    </row>
    <row r="1128" spans="1:1" ht="90" x14ac:dyDescent="0.25">
      <c r="A1128" s="4" t="s">
        <v>521</v>
      </c>
    </row>
    <row r="1129" spans="1:1" ht="33.75" x14ac:dyDescent="0.25">
      <c r="A1129" s="2" t="s">
        <v>522</v>
      </c>
    </row>
    <row r="1130" spans="1:1" x14ac:dyDescent="0.25">
      <c r="A1130" s="1" t="s">
        <v>72</v>
      </c>
    </row>
    <row r="1131" spans="1:1" x14ac:dyDescent="0.25">
      <c r="A1131" s="2"/>
    </row>
    <row r="1132" spans="1:1" x14ac:dyDescent="0.25">
      <c r="A1132" s="5">
        <v>0.12083333333333333</v>
      </c>
    </row>
    <row r="1133" spans="1:1" ht="165" x14ac:dyDescent="0.25">
      <c r="A1133" s="4" t="s">
        <v>523</v>
      </c>
    </row>
    <row r="1134" spans="1:1" ht="33.75" x14ac:dyDescent="0.25">
      <c r="A1134" s="2" t="s">
        <v>524</v>
      </c>
    </row>
    <row r="1135" spans="1:1" x14ac:dyDescent="0.25">
      <c r="A1135" s="2"/>
    </row>
    <row r="1136" spans="1:1" x14ac:dyDescent="0.25">
      <c r="A1136" s="6">
        <v>1.0680555555555555</v>
      </c>
    </row>
    <row r="1137" spans="1:1" ht="165" x14ac:dyDescent="0.25">
      <c r="A1137" s="4" t="s">
        <v>525</v>
      </c>
    </row>
    <row r="1138" spans="1:1" ht="33.75" x14ac:dyDescent="0.25">
      <c r="A1138" s="2" t="s">
        <v>526</v>
      </c>
    </row>
    <row r="1139" spans="1:1" x14ac:dyDescent="0.25">
      <c r="A1139" s="1" t="s">
        <v>72</v>
      </c>
    </row>
    <row r="1140" spans="1:1" x14ac:dyDescent="0.25">
      <c r="A1140" s="2"/>
    </row>
    <row r="1141" spans="1:1" x14ac:dyDescent="0.25">
      <c r="A1141" s="5">
        <v>0.31666666666666665</v>
      </c>
    </row>
    <row r="1142" spans="1:1" ht="120" x14ac:dyDescent="0.25">
      <c r="A1142" s="4" t="s">
        <v>527</v>
      </c>
    </row>
    <row r="1143" spans="1:1" ht="33.75" x14ac:dyDescent="0.25">
      <c r="A1143" s="2" t="s">
        <v>528</v>
      </c>
    </row>
    <row r="1144" spans="1:1" x14ac:dyDescent="0.25">
      <c r="A1144" s="1" t="s">
        <v>72</v>
      </c>
    </row>
    <row r="1145" spans="1:1" x14ac:dyDescent="0.25">
      <c r="A1145" s="2"/>
    </row>
    <row r="1146" spans="1:1" x14ac:dyDescent="0.25">
      <c r="A1146" s="5">
        <v>0.44027777777777777</v>
      </c>
    </row>
    <row r="1147" spans="1:1" ht="60" x14ac:dyDescent="0.25">
      <c r="A1147" s="4" t="s">
        <v>529</v>
      </c>
    </row>
    <row r="1148" spans="1:1" ht="33.75" x14ac:dyDescent="0.25">
      <c r="A1148" s="2" t="s">
        <v>530</v>
      </c>
    </row>
    <row r="1149" spans="1:1" x14ac:dyDescent="0.25">
      <c r="A1149" s="1" t="s">
        <v>72</v>
      </c>
    </row>
    <row r="1150" spans="1:1" x14ac:dyDescent="0.25">
      <c r="A1150" s="2"/>
    </row>
    <row r="1151" spans="1:1" x14ac:dyDescent="0.25">
      <c r="A1151" s="5">
        <v>0.31944444444444448</v>
      </c>
    </row>
    <row r="1152" spans="1:1" ht="105" x14ac:dyDescent="0.25">
      <c r="A1152" s="4" t="s">
        <v>531</v>
      </c>
    </row>
    <row r="1153" spans="1:1" ht="33.75" x14ac:dyDescent="0.25">
      <c r="A1153" s="2" t="s">
        <v>514</v>
      </c>
    </row>
    <row r="1154" spans="1:1" x14ac:dyDescent="0.25">
      <c r="A1154" s="1" t="s">
        <v>72</v>
      </c>
    </row>
    <row r="1155" spans="1:1" x14ac:dyDescent="0.25">
      <c r="A1155" s="2"/>
    </row>
    <row r="1156" spans="1:1" x14ac:dyDescent="0.25">
      <c r="A1156" s="5">
        <v>0.44930555555555557</v>
      </c>
    </row>
    <row r="1157" spans="1:1" ht="90" x14ac:dyDescent="0.25">
      <c r="A1157" s="4" t="s">
        <v>532</v>
      </c>
    </row>
    <row r="1158" spans="1:1" ht="33.75" x14ac:dyDescent="0.25">
      <c r="A1158" s="2" t="s">
        <v>533</v>
      </c>
    </row>
    <row r="1159" spans="1:1" x14ac:dyDescent="0.25">
      <c r="A1159" s="1" t="s">
        <v>72</v>
      </c>
    </row>
    <row r="1160" spans="1:1" x14ac:dyDescent="0.25">
      <c r="A1160" s="2"/>
    </row>
    <row r="1161" spans="1:1" x14ac:dyDescent="0.25">
      <c r="A1161" s="5">
        <v>0.46180555555555558</v>
      </c>
    </row>
    <row r="1162" spans="1:1" ht="135" x14ac:dyDescent="0.25">
      <c r="A1162" s="4" t="s">
        <v>534</v>
      </c>
    </row>
    <row r="1163" spans="1:1" ht="33.75" x14ac:dyDescent="0.25">
      <c r="A1163" s="2" t="s">
        <v>535</v>
      </c>
    </row>
    <row r="1164" spans="1:1" x14ac:dyDescent="0.25">
      <c r="A1164" s="2"/>
    </row>
    <row r="1165" spans="1:1" x14ac:dyDescent="0.25">
      <c r="A1165" s="5">
        <v>0.54652777777777783</v>
      </c>
    </row>
    <row r="1166" spans="1:1" ht="105" x14ac:dyDescent="0.25">
      <c r="A1166" s="4" t="s">
        <v>536</v>
      </c>
    </row>
    <row r="1167" spans="1:1" ht="33.75" x14ac:dyDescent="0.25">
      <c r="A1167" s="2" t="s">
        <v>537</v>
      </c>
    </row>
    <row r="1168" spans="1:1" x14ac:dyDescent="0.25">
      <c r="A1168" s="1" t="s">
        <v>72</v>
      </c>
    </row>
    <row r="1169" spans="1:1" x14ac:dyDescent="0.25">
      <c r="A1169" s="2"/>
    </row>
    <row r="1170" spans="1:1" x14ac:dyDescent="0.25">
      <c r="A1170" s="5">
        <v>9.0972222222222218E-2</v>
      </c>
    </row>
    <row r="1171" spans="1:1" ht="165" x14ac:dyDescent="0.25">
      <c r="A1171" s="4" t="s">
        <v>538</v>
      </c>
    </row>
    <row r="1172" spans="1:1" ht="33.75" x14ac:dyDescent="0.25">
      <c r="A1172" s="2" t="s">
        <v>539</v>
      </c>
    </row>
    <row r="1173" spans="1:1" x14ac:dyDescent="0.25">
      <c r="A1173" s="2"/>
    </row>
    <row r="1174" spans="1:1" x14ac:dyDescent="0.25">
      <c r="A1174" s="5">
        <v>0.59444444444444444</v>
      </c>
    </row>
    <row r="1175" spans="1:1" ht="90" x14ac:dyDescent="0.25">
      <c r="A1175" s="4" t="s">
        <v>540</v>
      </c>
    </row>
    <row r="1176" spans="1:1" ht="33.75" x14ac:dyDescent="0.25">
      <c r="A1176" s="2" t="s">
        <v>541</v>
      </c>
    </row>
    <row r="1177" spans="1:1" x14ac:dyDescent="0.25">
      <c r="A1177" s="2"/>
    </row>
    <row r="1178" spans="1:1" x14ac:dyDescent="0.25">
      <c r="A1178" s="5">
        <v>0.51736111111111105</v>
      </c>
    </row>
    <row r="1179" spans="1:1" ht="75" x14ac:dyDescent="0.25">
      <c r="A1179" s="4" t="s">
        <v>542</v>
      </c>
    </row>
    <row r="1180" spans="1:1" ht="33.75" x14ac:dyDescent="0.25">
      <c r="A1180" s="2" t="s">
        <v>543</v>
      </c>
    </row>
    <row r="1181" spans="1:1" x14ac:dyDescent="0.25">
      <c r="A1181" s="1" t="s">
        <v>72</v>
      </c>
    </row>
    <row r="1182" spans="1:1" x14ac:dyDescent="0.25">
      <c r="A1182" s="2"/>
    </row>
    <row r="1183" spans="1:1" x14ac:dyDescent="0.25">
      <c r="A1183" s="5">
        <v>0.48472222222222222</v>
      </c>
    </row>
    <row r="1184" spans="1:1" ht="150" x14ac:dyDescent="0.25">
      <c r="A1184" s="4" t="s">
        <v>544</v>
      </c>
    </row>
    <row r="1185" spans="1:1" ht="33.75" x14ac:dyDescent="0.25">
      <c r="A1185" s="2" t="s">
        <v>522</v>
      </c>
    </row>
    <row r="1186" spans="1:1" x14ac:dyDescent="0.25">
      <c r="A1186" s="1" t="s">
        <v>72</v>
      </c>
    </row>
    <row r="1187" spans="1:1" x14ac:dyDescent="0.25">
      <c r="A1187" s="2"/>
    </row>
    <row r="1188" spans="1:1" x14ac:dyDescent="0.25">
      <c r="A1188" s="5">
        <v>0.46249999999999997</v>
      </c>
    </row>
    <row r="1189" spans="1:1" ht="60" x14ac:dyDescent="0.25">
      <c r="A1189" s="4" t="s">
        <v>545</v>
      </c>
    </row>
    <row r="1190" spans="1:1" ht="33.75" x14ac:dyDescent="0.25">
      <c r="A1190" s="2" t="s">
        <v>546</v>
      </c>
    </row>
    <row r="1191" spans="1:1" x14ac:dyDescent="0.25">
      <c r="A1191" s="2"/>
    </row>
    <row r="1192" spans="1:1" x14ac:dyDescent="0.25">
      <c r="A1192" s="5">
        <v>0.27708333333333335</v>
      </c>
    </row>
    <row r="1193" spans="1:1" ht="150" x14ac:dyDescent="0.25">
      <c r="A1193" s="4" t="s">
        <v>547</v>
      </c>
    </row>
    <row r="1194" spans="1:1" ht="33.75" x14ac:dyDescent="0.25">
      <c r="A1194" s="2" t="s">
        <v>548</v>
      </c>
    </row>
    <row r="1195" spans="1:1" x14ac:dyDescent="0.25">
      <c r="A1195" s="2"/>
    </row>
    <row r="1196" spans="1:1" x14ac:dyDescent="0.25">
      <c r="A1196" s="5">
        <v>0.29583333333333334</v>
      </c>
    </row>
    <row r="1197" spans="1:1" ht="180" x14ac:dyDescent="0.25">
      <c r="A1197" s="4" t="s">
        <v>549</v>
      </c>
    </row>
    <row r="1198" spans="1:1" ht="33.75" x14ac:dyDescent="0.25">
      <c r="A1198" s="2" t="s">
        <v>550</v>
      </c>
    </row>
    <row r="1199" spans="1:1" x14ac:dyDescent="0.25">
      <c r="A1199" s="1" t="s">
        <v>72</v>
      </c>
    </row>
    <row r="1200" spans="1:1" x14ac:dyDescent="0.25">
      <c r="A1200" s="2"/>
    </row>
    <row r="1201" spans="1:1" x14ac:dyDescent="0.25">
      <c r="A1201" s="5">
        <v>0.2902777777777778</v>
      </c>
    </row>
    <row r="1202" spans="1:1" ht="120" x14ac:dyDescent="0.25">
      <c r="A1202" s="4" t="s">
        <v>551</v>
      </c>
    </row>
    <row r="1203" spans="1:1" ht="33.75" x14ac:dyDescent="0.25">
      <c r="A1203" s="2" t="s">
        <v>552</v>
      </c>
    </row>
    <row r="1204" spans="1:1" x14ac:dyDescent="0.25">
      <c r="A1204" s="1" t="s">
        <v>72</v>
      </c>
    </row>
    <row r="1205" spans="1:1" x14ac:dyDescent="0.25">
      <c r="A1205" s="2"/>
    </row>
    <row r="1206" spans="1:1" x14ac:dyDescent="0.25">
      <c r="A1206" s="5">
        <v>0.27777777777777779</v>
      </c>
    </row>
    <row r="1207" spans="1:1" ht="225" x14ac:dyDescent="0.25">
      <c r="A1207" s="4" t="s">
        <v>553</v>
      </c>
    </row>
    <row r="1208" spans="1:1" ht="33.75" x14ac:dyDescent="0.25">
      <c r="A1208" s="2" t="s">
        <v>554</v>
      </c>
    </row>
    <row r="1209" spans="1:1" x14ac:dyDescent="0.25">
      <c r="A1209" s="2"/>
    </row>
    <row r="1210" spans="1:1" x14ac:dyDescent="0.25">
      <c r="A1210" s="5">
        <v>0.28958333333333336</v>
      </c>
    </row>
    <row r="1211" spans="1:1" ht="225" x14ac:dyDescent="0.25">
      <c r="A1211" s="4" t="s">
        <v>555</v>
      </c>
    </row>
    <row r="1212" spans="1:1" ht="33.75" x14ac:dyDescent="0.25">
      <c r="A1212" s="2" t="s">
        <v>548</v>
      </c>
    </row>
    <row r="1213" spans="1:1" x14ac:dyDescent="0.25">
      <c r="A1213" s="2"/>
    </row>
    <row r="1214" spans="1:1" x14ac:dyDescent="0.25">
      <c r="A1214" s="5">
        <v>0.26805555555555555</v>
      </c>
    </row>
    <row r="1215" spans="1:1" ht="225" x14ac:dyDescent="0.25">
      <c r="A1215" s="4" t="s">
        <v>556</v>
      </c>
    </row>
    <row r="1216" spans="1:1" ht="33.75" x14ac:dyDescent="0.25">
      <c r="A1216" s="2" t="s">
        <v>557</v>
      </c>
    </row>
    <row r="1217" spans="1:1" x14ac:dyDescent="0.25">
      <c r="A1217" s="1" t="s">
        <v>72</v>
      </c>
    </row>
    <row r="1218" spans="1:1" x14ac:dyDescent="0.25">
      <c r="A1218" s="2"/>
    </row>
    <row r="1219" spans="1:1" x14ac:dyDescent="0.25">
      <c r="A1219" s="3">
        <v>5.2662037037037035E-2</v>
      </c>
    </row>
    <row r="1220" spans="1:1" ht="120" x14ac:dyDescent="0.25">
      <c r="A1220" s="4" t="s">
        <v>558</v>
      </c>
    </row>
    <row r="1221" spans="1:1" ht="33.75" x14ac:dyDescent="0.25">
      <c r="A1221" s="2" t="s">
        <v>559</v>
      </c>
    </row>
    <row r="1222" spans="1:1" x14ac:dyDescent="0.25">
      <c r="A1222" s="2"/>
    </row>
    <row r="1223" spans="1:1" x14ac:dyDescent="0.25">
      <c r="A1223" s="5">
        <v>0.18888888888888888</v>
      </c>
    </row>
    <row r="1224" spans="1:1" ht="135" x14ac:dyDescent="0.25">
      <c r="A1224" s="4" t="s">
        <v>560</v>
      </c>
    </row>
    <row r="1225" spans="1:1" ht="33.75" x14ac:dyDescent="0.25">
      <c r="A1225" s="2" t="s">
        <v>561</v>
      </c>
    </row>
    <row r="1226" spans="1:1" x14ac:dyDescent="0.25">
      <c r="A1226" s="2"/>
    </row>
    <row r="1227" spans="1:1" x14ac:dyDescent="0.25">
      <c r="A1227" s="5">
        <v>0.31944444444444448</v>
      </c>
    </row>
    <row r="1228" spans="1:1" ht="60" x14ac:dyDescent="0.25">
      <c r="A1228" s="4" t="s">
        <v>562</v>
      </c>
    </row>
    <row r="1229" spans="1:1" ht="33.75" x14ac:dyDescent="0.25">
      <c r="A1229" s="2" t="s">
        <v>537</v>
      </c>
    </row>
    <row r="1230" spans="1:1" x14ac:dyDescent="0.25">
      <c r="A1230" s="2"/>
    </row>
    <row r="1231" spans="1:1" x14ac:dyDescent="0.25">
      <c r="A1231" s="5">
        <v>0.22708333333333333</v>
      </c>
    </row>
    <row r="1232" spans="1:1" ht="75" x14ac:dyDescent="0.25">
      <c r="A1232" s="4" t="s">
        <v>563</v>
      </c>
    </row>
    <row r="1233" spans="1:1" ht="33.75" x14ac:dyDescent="0.25">
      <c r="A1233" s="2" t="s">
        <v>539</v>
      </c>
    </row>
    <row r="1234" spans="1:1" x14ac:dyDescent="0.25">
      <c r="A1234" s="2"/>
    </row>
    <row r="1235" spans="1:1" x14ac:dyDescent="0.25">
      <c r="A1235" s="5">
        <v>0.22013888888888888</v>
      </c>
    </row>
    <row r="1236" spans="1:1" ht="75" x14ac:dyDescent="0.25">
      <c r="A1236" s="4" t="s">
        <v>564</v>
      </c>
    </row>
    <row r="1237" spans="1:1" ht="33.75" x14ac:dyDescent="0.25">
      <c r="A1237" s="2" t="s">
        <v>514</v>
      </c>
    </row>
    <row r="1238" spans="1:1" x14ac:dyDescent="0.25">
      <c r="A1238" s="2"/>
    </row>
    <row r="1239" spans="1:1" x14ac:dyDescent="0.25">
      <c r="A1239" s="5">
        <v>9.5138888888888884E-2</v>
      </c>
    </row>
    <row r="1240" spans="1:1" ht="120" x14ac:dyDescent="0.25">
      <c r="A1240" s="4" t="s">
        <v>565</v>
      </c>
    </row>
    <row r="1241" spans="1:1" ht="33.75" x14ac:dyDescent="0.25">
      <c r="A1241" s="2" t="s">
        <v>514</v>
      </c>
    </row>
    <row r="1242" spans="1:1" x14ac:dyDescent="0.25">
      <c r="A1242" s="2"/>
    </row>
    <row r="1243" spans="1:1" x14ac:dyDescent="0.25">
      <c r="A1243" s="5">
        <v>0.39444444444444443</v>
      </c>
    </row>
    <row r="1244" spans="1:1" ht="165" x14ac:dyDescent="0.25">
      <c r="A1244" s="4" t="s">
        <v>566</v>
      </c>
    </row>
    <row r="1245" spans="1:1" ht="33.75" x14ac:dyDescent="0.25">
      <c r="A1245" s="2" t="s">
        <v>567</v>
      </c>
    </row>
    <row r="1246" spans="1:1" x14ac:dyDescent="0.25">
      <c r="A1246" s="2"/>
    </row>
    <row r="1247" spans="1:1" x14ac:dyDescent="0.25">
      <c r="A1247" s="5">
        <v>0.33958333333333335</v>
      </c>
    </row>
    <row r="1248" spans="1:1" ht="150" x14ac:dyDescent="0.25">
      <c r="A1248" s="4" t="s">
        <v>568</v>
      </c>
    </row>
    <row r="1249" spans="1:1" ht="33.75" x14ac:dyDescent="0.25">
      <c r="A1249" s="2" t="s">
        <v>569</v>
      </c>
    </row>
    <row r="1250" spans="1:1" x14ac:dyDescent="0.25">
      <c r="A1250" s="2"/>
    </row>
    <row r="1251" spans="1:1" x14ac:dyDescent="0.25">
      <c r="A1251" s="3">
        <v>4.8229166666666663E-2</v>
      </c>
    </row>
    <row r="1252" spans="1:1" ht="120" x14ac:dyDescent="0.25">
      <c r="A1252" s="4" t="s">
        <v>570</v>
      </c>
    </row>
    <row r="1253" spans="1:1" ht="33.75" x14ac:dyDescent="0.25">
      <c r="A1253" s="2" t="s">
        <v>571</v>
      </c>
    </row>
    <row r="1254" spans="1:1" x14ac:dyDescent="0.25">
      <c r="A1254" s="1" t="s">
        <v>72</v>
      </c>
    </row>
    <row r="1255" spans="1:1" x14ac:dyDescent="0.25">
      <c r="A1255" s="2"/>
    </row>
    <row r="1256" spans="1:1" x14ac:dyDescent="0.25">
      <c r="A1256" s="5">
        <v>0.20625000000000002</v>
      </c>
    </row>
    <row r="1257" spans="1:1" ht="90" x14ac:dyDescent="0.25">
      <c r="A1257" s="4" t="s">
        <v>572</v>
      </c>
    </row>
    <row r="1258" spans="1:1" ht="33.75" x14ac:dyDescent="0.25">
      <c r="A1258" s="2" t="s">
        <v>573</v>
      </c>
    </row>
    <row r="1259" spans="1:1" x14ac:dyDescent="0.25">
      <c r="A1259" s="2"/>
    </row>
    <row r="1260" spans="1:1" x14ac:dyDescent="0.25">
      <c r="A1260" s="5">
        <v>0.43124999999999997</v>
      </c>
    </row>
    <row r="1261" spans="1:1" ht="75" x14ac:dyDescent="0.25">
      <c r="A1261" s="4" t="s">
        <v>574</v>
      </c>
    </row>
    <row r="1262" spans="1:1" ht="33.75" x14ac:dyDescent="0.25">
      <c r="A1262" s="2" t="s">
        <v>575</v>
      </c>
    </row>
    <row r="1263" spans="1:1" x14ac:dyDescent="0.25">
      <c r="A1263" s="2"/>
    </row>
    <row r="1264" spans="1:1" x14ac:dyDescent="0.25">
      <c r="A1264" s="5">
        <v>0.5625</v>
      </c>
    </row>
    <row r="1265" spans="1:1" ht="90" x14ac:dyDescent="0.25">
      <c r="A1265" s="4" t="s">
        <v>576</v>
      </c>
    </row>
    <row r="1266" spans="1:1" ht="33.75" x14ac:dyDescent="0.25">
      <c r="A1266" s="2" t="s">
        <v>577</v>
      </c>
    </row>
    <row r="1267" spans="1:1" x14ac:dyDescent="0.25">
      <c r="A1267" s="1" t="s">
        <v>72</v>
      </c>
    </row>
    <row r="1268" spans="1:1" x14ac:dyDescent="0.25">
      <c r="A1268" s="2"/>
    </row>
    <row r="1269" spans="1:1" x14ac:dyDescent="0.25">
      <c r="A1269" s="5">
        <v>0.17222222222222225</v>
      </c>
    </row>
    <row r="1270" spans="1:1" ht="105" x14ac:dyDescent="0.25">
      <c r="A1270" s="4" t="s">
        <v>578</v>
      </c>
    </row>
    <row r="1271" spans="1:1" ht="33.75" x14ac:dyDescent="0.25">
      <c r="A1271" s="2" t="s">
        <v>579</v>
      </c>
    </row>
    <row r="1272" spans="1:1" x14ac:dyDescent="0.25">
      <c r="A1272" s="1" t="s">
        <v>72</v>
      </c>
    </row>
    <row r="1273" spans="1:1" x14ac:dyDescent="0.25">
      <c r="A1273" s="2"/>
    </row>
    <row r="1274" spans="1:1" x14ac:dyDescent="0.25">
      <c r="A1274" s="5">
        <v>0.10069444444444443</v>
      </c>
    </row>
    <row r="1275" spans="1:1" ht="90" x14ac:dyDescent="0.25">
      <c r="A1275" s="4" t="s">
        <v>580</v>
      </c>
    </row>
    <row r="1276" spans="1:1" ht="33.75" x14ac:dyDescent="0.25">
      <c r="A1276" s="2" t="s">
        <v>512</v>
      </c>
    </row>
    <row r="1277" spans="1:1" x14ac:dyDescent="0.25">
      <c r="A1277" s="1" t="s">
        <v>72</v>
      </c>
    </row>
    <row r="1278" spans="1:1" x14ac:dyDescent="0.25">
      <c r="A1278" s="2"/>
    </row>
    <row r="1279" spans="1:1" x14ac:dyDescent="0.25">
      <c r="A1279" s="5">
        <v>0.25486111111111109</v>
      </c>
    </row>
    <row r="1280" spans="1:1" ht="75" x14ac:dyDescent="0.25">
      <c r="A1280" s="4" t="s">
        <v>581</v>
      </c>
    </row>
    <row r="1281" spans="1:1" ht="33.75" x14ac:dyDescent="0.25">
      <c r="A1281" s="2" t="s">
        <v>582</v>
      </c>
    </row>
    <row r="1282" spans="1:1" x14ac:dyDescent="0.25">
      <c r="A1282" s="1" t="s">
        <v>72</v>
      </c>
    </row>
    <row r="1283" spans="1:1" x14ac:dyDescent="0.25">
      <c r="A1283" s="2"/>
    </row>
    <row r="1284" spans="1:1" x14ac:dyDescent="0.25">
      <c r="A1284" s="5">
        <v>0.55486111111111114</v>
      </c>
    </row>
    <row r="1285" spans="1:1" ht="135" x14ac:dyDescent="0.25">
      <c r="A1285" s="4" t="s">
        <v>583</v>
      </c>
    </row>
    <row r="1286" spans="1:1" ht="33.75" x14ac:dyDescent="0.25">
      <c r="A1286" s="2" t="s">
        <v>584</v>
      </c>
    </row>
    <row r="1287" spans="1:1" x14ac:dyDescent="0.25">
      <c r="A1287" s="1" t="s">
        <v>72</v>
      </c>
    </row>
    <row r="1288" spans="1:1" x14ac:dyDescent="0.25">
      <c r="A1288" s="2"/>
    </row>
    <row r="1289" spans="1:1" x14ac:dyDescent="0.25">
      <c r="A1289" s="5">
        <v>0.17083333333333331</v>
      </c>
    </row>
    <row r="1290" spans="1:1" ht="135" x14ac:dyDescent="0.25">
      <c r="A1290" s="4" t="s">
        <v>585</v>
      </c>
    </row>
    <row r="1291" spans="1:1" ht="33.75" x14ac:dyDescent="0.25">
      <c r="A1291" s="2" t="s">
        <v>582</v>
      </c>
    </row>
    <row r="1292" spans="1:1" x14ac:dyDescent="0.25">
      <c r="A1292" s="2"/>
    </row>
    <row r="1293" spans="1:1" x14ac:dyDescent="0.25">
      <c r="A1293" s="5">
        <v>0.17430555555555557</v>
      </c>
    </row>
    <row r="1294" spans="1:1" ht="90" x14ac:dyDescent="0.25">
      <c r="A1294" s="4" t="s">
        <v>586</v>
      </c>
    </row>
    <row r="1295" spans="1:1" ht="33.75" x14ac:dyDescent="0.25">
      <c r="A1295" s="2" t="s">
        <v>587</v>
      </c>
    </row>
    <row r="1296" spans="1:1" x14ac:dyDescent="0.25">
      <c r="A1296" s="2"/>
    </row>
    <row r="1297" spans="1:1" x14ac:dyDescent="0.25">
      <c r="A1297" s="5">
        <v>0.34097222222222223</v>
      </c>
    </row>
    <row r="1298" spans="1:1" ht="105" x14ac:dyDescent="0.25">
      <c r="A1298" s="4" t="s">
        <v>588</v>
      </c>
    </row>
    <row r="1299" spans="1:1" ht="33.75" x14ac:dyDescent="0.25">
      <c r="A1299" s="2" t="s">
        <v>589</v>
      </c>
    </row>
    <row r="1300" spans="1:1" x14ac:dyDescent="0.25">
      <c r="A1300" s="2"/>
    </row>
    <row r="1301" spans="1:1" x14ac:dyDescent="0.25">
      <c r="A1301" s="5">
        <v>0.25416666666666665</v>
      </c>
    </row>
    <row r="1302" spans="1:1" ht="60" x14ac:dyDescent="0.25">
      <c r="A1302" s="4" t="s">
        <v>590</v>
      </c>
    </row>
    <row r="1303" spans="1:1" ht="33.75" x14ac:dyDescent="0.25">
      <c r="A1303" s="2" t="s">
        <v>546</v>
      </c>
    </row>
    <row r="1304" spans="1:1" x14ac:dyDescent="0.25">
      <c r="A1304" s="1" t="s">
        <v>72</v>
      </c>
    </row>
    <row r="1305" spans="1:1" x14ac:dyDescent="0.25">
      <c r="A1305" s="2"/>
    </row>
    <row r="1306" spans="1:1" x14ac:dyDescent="0.25">
      <c r="A1306" s="5">
        <v>2.5694444444444447E-2</v>
      </c>
    </row>
    <row r="1307" spans="1:1" ht="165" x14ac:dyDescent="0.25">
      <c r="A1307" s="4" t="s">
        <v>591</v>
      </c>
    </row>
    <row r="1308" spans="1:1" ht="33.75" x14ac:dyDescent="0.25">
      <c r="A1308" s="2" t="s">
        <v>592</v>
      </c>
    </row>
    <row r="1309" spans="1:1" x14ac:dyDescent="0.25">
      <c r="A1309" s="2"/>
    </row>
    <row r="1310" spans="1:1" x14ac:dyDescent="0.25">
      <c r="A1310" s="3">
        <v>8.3043981481481483E-2</v>
      </c>
    </row>
    <row r="1311" spans="1:1" ht="165" x14ac:dyDescent="0.25">
      <c r="A1311" s="4" t="s">
        <v>593</v>
      </c>
    </row>
    <row r="1312" spans="1:1" ht="33.75" x14ac:dyDescent="0.25">
      <c r="A1312" s="2" t="s">
        <v>594</v>
      </c>
    </row>
    <row r="1313" spans="1:1" x14ac:dyDescent="0.25">
      <c r="A1313" s="1" t="s">
        <v>72</v>
      </c>
    </row>
    <row r="1314" spans="1:1" x14ac:dyDescent="0.25">
      <c r="A1314" s="2"/>
    </row>
    <row r="1315" spans="1:1" x14ac:dyDescent="0.25">
      <c r="A1315" s="5">
        <v>0.33194444444444443</v>
      </c>
    </row>
    <row r="1316" spans="1:1" ht="150" x14ac:dyDescent="0.25">
      <c r="A1316" s="4" t="s">
        <v>595</v>
      </c>
    </row>
    <row r="1317" spans="1:1" ht="33.75" x14ac:dyDescent="0.25">
      <c r="A1317" s="2" t="s">
        <v>596</v>
      </c>
    </row>
    <row r="1318" spans="1:1" x14ac:dyDescent="0.25">
      <c r="A1318" s="2"/>
    </row>
    <row r="1319" spans="1:1" x14ac:dyDescent="0.25">
      <c r="A1319" s="5">
        <v>0.25625000000000003</v>
      </c>
    </row>
    <row r="1320" spans="1:1" ht="105" x14ac:dyDescent="0.25">
      <c r="A1320" s="4" t="s">
        <v>597</v>
      </c>
    </row>
    <row r="1321" spans="1:1" ht="33.75" x14ac:dyDescent="0.25">
      <c r="A1321" s="2" t="s">
        <v>598</v>
      </c>
    </row>
    <row r="1322" spans="1:1" x14ac:dyDescent="0.25">
      <c r="A1322" s="1" t="s">
        <v>72</v>
      </c>
    </row>
    <row r="1323" spans="1:1" x14ac:dyDescent="0.25">
      <c r="A1323" s="2"/>
    </row>
    <row r="1324" spans="1:1" x14ac:dyDescent="0.25">
      <c r="A1324" s="3">
        <v>0.11543981481481481</v>
      </c>
    </row>
    <row r="1325" spans="1:1" ht="180" x14ac:dyDescent="0.25">
      <c r="A1325" s="4" t="s">
        <v>599</v>
      </c>
    </row>
    <row r="1326" spans="1:1" ht="33.75" x14ac:dyDescent="0.25">
      <c r="A1326" s="2" t="s">
        <v>600</v>
      </c>
    </row>
    <row r="1327" spans="1:1" x14ac:dyDescent="0.25">
      <c r="A1327" s="1" t="s">
        <v>72</v>
      </c>
    </row>
    <row r="1328" spans="1:1" x14ac:dyDescent="0.25">
      <c r="A1328" s="2"/>
    </row>
    <row r="1329" spans="1:1" x14ac:dyDescent="0.25">
      <c r="A1329" s="5">
        <v>0.15694444444444444</v>
      </c>
    </row>
    <row r="1330" spans="1:1" ht="60" x14ac:dyDescent="0.25">
      <c r="A1330" s="4" t="s">
        <v>601</v>
      </c>
    </row>
    <row r="1331" spans="1:1" ht="33.75" x14ac:dyDescent="0.25">
      <c r="A1331" s="2" t="s">
        <v>602</v>
      </c>
    </row>
    <row r="1332" spans="1:1" x14ac:dyDescent="0.25">
      <c r="A1332" s="1" t="s">
        <v>72</v>
      </c>
    </row>
    <row r="1333" spans="1:1" x14ac:dyDescent="0.25">
      <c r="A1333" s="2"/>
    </row>
    <row r="1334" spans="1:1" x14ac:dyDescent="0.25">
      <c r="A1334" s="5">
        <v>0.21666666666666667</v>
      </c>
    </row>
    <row r="1335" spans="1:1" ht="210" x14ac:dyDescent="0.25">
      <c r="A1335" s="4" t="s">
        <v>603</v>
      </c>
    </row>
    <row r="1336" spans="1:1" ht="33.75" x14ac:dyDescent="0.25">
      <c r="A1336" s="2" t="s">
        <v>604</v>
      </c>
    </row>
    <row r="1337" spans="1:1" x14ac:dyDescent="0.25">
      <c r="A1337" s="2"/>
    </row>
    <row r="1338" spans="1:1" x14ac:dyDescent="0.25">
      <c r="A1338" s="5">
        <v>0.26874999999999999</v>
      </c>
    </row>
    <row r="1339" spans="1:1" ht="135" x14ac:dyDescent="0.25">
      <c r="A1339" s="4" t="s">
        <v>605</v>
      </c>
    </row>
    <row r="1340" spans="1:1" ht="33.75" x14ac:dyDescent="0.25">
      <c r="A1340" s="2" t="s">
        <v>606</v>
      </c>
    </row>
    <row r="1341" spans="1:1" x14ac:dyDescent="0.25">
      <c r="A1341" s="2"/>
    </row>
    <row r="1342" spans="1:1" x14ac:dyDescent="0.25">
      <c r="A1342" s="5">
        <v>0.64722222222222225</v>
      </c>
    </row>
    <row r="1343" spans="1:1" ht="135" x14ac:dyDescent="0.25">
      <c r="A1343" s="4" t="s">
        <v>607</v>
      </c>
    </row>
    <row r="1344" spans="1:1" ht="33.75" x14ac:dyDescent="0.25">
      <c r="A1344" s="2" t="s">
        <v>608</v>
      </c>
    </row>
    <row r="1345" spans="1:1" x14ac:dyDescent="0.25">
      <c r="A1345" s="2"/>
    </row>
    <row r="1346" spans="1:1" x14ac:dyDescent="0.25">
      <c r="A1346" s="5">
        <v>0.2638888888888889</v>
      </c>
    </row>
    <row r="1347" spans="1:1" ht="75" x14ac:dyDescent="0.25">
      <c r="A1347" s="4" t="s">
        <v>609</v>
      </c>
    </row>
    <row r="1348" spans="1:1" ht="33.75" x14ac:dyDescent="0.25">
      <c r="A1348" s="2" t="s">
        <v>602</v>
      </c>
    </row>
    <row r="1349" spans="1:1" x14ac:dyDescent="0.25">
      <c r="A1349" s="2"/>
    </row>
    <row r="1350" spans="1:1" x14ac:dyDescent="0.25">
      <c r="A1350" s="5">
        <v>9.4444444444444442E-2</v>
      </c>
    </row>
    <row r="1351" spans="1:1" ht="120" x14ac:dyDescent="0.25">
      <c r="A1351" s="4" t="s">
        <v>353</v>
      </c>
    </row>
    <row r="1352" spans="1:1" ht="33.75" x14ac:dyDescent="0.25">
      <c r="A1352" s="2" t="s">
        <v>573</v>
      </c>
    </row>
    <row r="1353" spans="1:1" x14ac:dyDescent="0.25">
      <c r="A1353" s="1" t="s">
        <v>72</v>
      </c>
    </row>
    <row r="1354" spans="1:1" x14ac:dyDescent="0.25">
      <c r="A1354" s="2"/>
    </row>
    <row r="1355" spans="1:1" x14ac:dyDescent="0.25">
      <c r="A1355" s="5">
        <v>0.16874999999999998</v>
      </c>
    </row>
    <row r="1356" spans="1:1" ht="90" x14ac:dyDescent="0.25">
      <c r="A1356" s="4" t="s">
        <v>610</v>
      </c>
    </row>
    <row r="1357" spans="1:1" ht="33.75" x14ac:dyDescent="0.25">
      <c r="A1357" s="2" t="s">
        <v>611</v>
      </c>
    </row>
    <row r="1358" spans="1:1" x14ac:dyDescent="0.25">
      <c r="A1358" s="2"/>
    </row>
    <row r="1359" spans="1:1" x14ac:dyDescent="0.25">
      <c r="A1359" s="5">
        <v>0.32916666666666666</v>
      </c>
    </row>
    <row r="1360" spans="1:1" ht="105" x14ac:dyDescent="0.25">
      <c r="A1360" s="4" t="s">
        <v>612</v>
      </c>
    </row>
    <row r="1361" spans="1:1" ht="33.75" x14ac:dyDescent="0.25">
      <c r="A1361" s="2" t="s">
        <v>557</v>
      </c>
    </row>
    <row r="1362" spans="1:1" x14ac:dyDescent="0.25">
      <c r="A1362" s="2"/>
    </row>
    <row r="1363" spans="1:1" x14ac:dyDescent="0.25">
      <c r="A1363" s="5">
        <v>0.27152777777777776</v>
      </c>
    </row>
    <row r="1364" spans="1:1" ht="105" x14ac:dyDescent="0.25">
      <c r="A1364" s="4" t="s">
        <v>613</v>
      </c>
    </row>
    <row r="1365" spans="1:1" ht="33.75" x14ac:dyDescent="0.25">
      <c r="A1365" s="2" t="s">
        <v>614</v>
      </c>
    </row>
    <row r="1366" spans="1:1" x14ac:dyDescent="0.25">
      <c r="A1366" s="2"/>
    </row>
    <row r="1367" spans="1:1" x14ac:dyDescent="0.25">
      <c r="A1367" s="5">
        <v>0.3923611111111111</v>
      </c>
    </row>
    <row r="1368" spans="1:1" ht="135" x14ac:dyDescent="0.25">
      <c r="A1368" s="4" t="s">
        <v>615</v>
      </c>
    </row>
    <row r="1369" spans="1:1" ht="33.75" x14ac:dyDescent="0.25">
      <c r="A1369" s="2" t="s">
        <v>614</v>
      </c>
    </row>
    <row r="1370" spans="1:1" x14ac:dyDescent="0.25">
      <c r="A1370" s="2"/>
    </row>
    <row r="1371" spans="1:1" x14ac:dyDescent="0.25">
      <c r="A1371" s="6">
        <v>1.6041666666666667</v>
      </c>
    </row>
    <row r="1372" spans="1:1" ht="165" x14ac:dyDescent="0.25">
      <c r="A1372" s="4" t="s">
        <v>616</v>
      </c>
    </row>
    <row r="1373" spans="1:1" ht="33.75" x14ac:dyDescent="0.25">
      <c r="A1373" s="2" t="s">
        <v>617</v>
      </c>
    </row>
    <row r="1374" spans="1:1" x14ac:dyDescent="0.25">
      <c r="A1374" s="2"/>
    </row>
    <row r="1375" spans="1:1" x14ac:dyDescent="0.25">
      <c r="A1375" s="5">
        <v>0.54999999999999993</v>
      </c>
    </row>
    <row r="1376" spans="1:1" ht="105" x14ac:dyDescent="0.25">
      <c r="A1376" s="4" t="s">
        <v>618</v>
      </c>
    </row>
    <row r="1377" spans="1:1" ht="33.75" x14ac:dyDescent="0.25">
      <c r="A1377" s="2" t="s">
        <v>619</v>
      </c>
    </row>
    <row r="1378" spans="1:1" x14ac:dyDescent="0.25">
      <c r="A1378" s="1" t="s">
        <v>72</v>
      </c>
    </row>
    <row r="1379" spans="1:1" x14ac:dyDescent="0.25">
      <c r="A1379" s="2"/>
    </row>
    <row r="1380" spans="1:1" x14ac:dyDescent="0.25">
      <c r="A1380" s="3">
        <v>9.8437499999999997E-2</v>
      </c>
    </row>
    <row r="1381" spans="1:1" ht="180" x14ac:dyDescent="0.25">
      <c r="A1381" s="4" t="s">
        <v>620</v>
      </c>
    </row>
    <row r="1382" spans="1:1" ht="33.75" x14ac:dyDescent="0.25">
      <c r="A1382" s="2" t="s">
        <v>621</v>
      </c>
    </row>
    <row r="1383" spans="1:1" x14ac:dyDescent="0.25">
      <c r="A1383" s="1" t="s">
        <v>72</v>
      </c>
    </row>
    <row r="1384" spans="1:1" x14ac:dyDescent="0.25">
      <c r="A1384" s="2"/>
    </row>
    <row r="1385" spans="1:1" x14ac:dyDescent="0.25">
      <c r="A1385" s="5">
        <v>0.22291666666666665</v>
      </c>
    </row>
    <row r="1386" spans="1:1" ht="120" x14ac:dyDescent="0.25">
      <c r="A1386" s="4" t="s">
        <v>622</v>
      </c>
    </row>
    <row r="1387" spans="1:1" ht="33.75" x14ac:dyDescent="0.25">
      <c r="A1387" s="2" t="s">
        <v>623</v>
      </c>
    </row>
    <row r="1388" spans="1:1" x14ac:dyDescent="0.25">
      <c r="A1388" s="2"/>
    </row>
    <row r="1389" spans="1:1" x14ac:dyDescent="0.25">
      <c r="A1389" s="5">
        <v>0.38611111111111113</v>
      </c>
    </row>
    <row r="1390" spans="1:1" ht="135" x14ac:dyDescent="0.25">
      <c r="A1390" s="4" t="s">
        <v>624</v>
      </c>
    </row>
    <row r="1391" spans="1:1" ht="33.75" x14ac:dyDescent="0.25">
      <c r="A1391" s="2" t="s">
        <v>625</v>
      </c>
    </row>
    <row r="1392" spans="1:1" x14ac:dyDescent="0.25">
      <c r="A1392" s="2"/>
    </row>
    <row r="1393" spans="1:1" x14ac:dyDescent="0.25">
      <c r="A1393" s="5">
        <v>0.32291666666666669</v>
      </c>
    </row>
    <row r="1394" spans="1:1" ht="105" x14ac:dyDescent="0.25">
      <c r="A1394" s="4" t="s">
        <v>626</v>
      </c>
    </row>
    <row r="1395" spans="1:1" ht="33.75" x14ac:dyDescent="0.25">
      <c r="A1395" s="2" t="s">
        <v>627</v>
      </c>
    </row>
    <row r="1396" spans="1:1" x14ac:dyDescent="0.25">
      <c r="A1396" s="1" t="s">
        <v>72</v>
      </c>
    </row>
    <row r="1397" spans="1:1" x14ac:dyDescent="0.25">
      <c r="A1397" s="2"/>
    </row>
    <row r="1398" spans="1:1" x14ac:dyDescent="0.25">
      <c r="A1398" s="5">
        <v>0.14861111111111111</v>
      </c>
    </row>
    <row r="1399" spans="1:1" ht="180" x14ac:dyDescent="0.25">
      <c r="A1399" s="4" t="s">
        <v>628</v>
      </c>
    </row>
    <row r="1400" spans="1:1" ht="33.75" x14ac:dyDescent="0.25">
      <c r="A1400" s="2" t="s">
        <v>629</v>
      </c>
    </row>
    <row r="1401" spans="1:1" x14ac:dyDescent="0.25">
      <c r="A1401" s="1" t="s">
        <v>72</v>
      </c>
    </row>
    <row r="1402" spans="1:1" x14ac:dyDescent="0.25">
      <c r="A1402" s="2"/>
    </row>
    <row r="1403" spans="1:1" x14ac:dyDescent="0.25">
      <c r="A1403" s="5">
        <v>0.3263888888888889</v>
      </c>
    </row>
    <row r="1404" spans="1:1" ht="75" x14ac:dyDescent="0.25">
      <c r="A1404" s="4" t="s">
        <v>630</v>
      </c>
    </row>
    <row r="1405" spans="1:1" ht="33.75" x14ac:dyDescent="0.25">
      <c r="A1405" s="2" t="s">
        <v>631</v>
      </c>
    </row>
    <row r="1406" spans="1:1" x14ac:dyDescent="0.25">
      <c r="A1406" s="2"/>
    </row>
    <row r="1407" spans="1:1" x14ac:dyDescent="0.25">
      <c r="A1407" s="5">
        <v>0.55069444444444449</v>
      </c>
    </row>
    <row r="1408" spans="1:1" ht="90" x14ac:dyDescent="0.25">
      <c r="A1408" s="4" t="s">
        <v>632</v>
      </c>
    </row>
    <row r="1409" spans="1:1" ht="33.75" x14ac:dyDescent="0.25">
      <c r="A1409" s="2" t="s">
        <v>633</v>
      </c>
    </row>
    <row r="1410" spans="1:1" x14ac:dyDescent="0.25">
      <c r="A1410" s="2"/>
    </row>
    <row r="1411" spans="1:1" x14ac:dyDescent="0.25">
      <c r="A1411" s="5">
        <v>0.15347222222222223</v>
      </c>
    </row>
    <row r="1412" spans="1:1" ht="285" x14ac:dyDescent="0.25">
      <c r="A1412" s="4" t="s">
        <v>634</v>
      </c>
    </row>
    <row r="1413" spans="1:1" ht="33.75" x14ac:dyDescent="0.25">
      <c r="A1413" s="2" t="s">
        <v>535</v>
      </c>
    </row>
    <row r="1414" spans="1:1" x14ac:dyDescent="0.25">
      <c r="A1414" s="2"/>
    </row>
    <row r="1415" spans="1:1" x14ac:dyDescent="0.25">
      <c r="A1415" s="5">
        <v>0.54999999999999993</v>
      </c>
    </row>
    <row r="1416" spans="1:1" ht="60" x14ac:dyDescent="0.25">
      <c r="A1416" s="4" t="s">
        <v>635</v>
      </c>
    </row>
    <row r="1417" spans="1:1" ht="33.75" x14ac:dyDescent="0.25">
      <c r="A1417" s="2" t="s">
        <v>636</v>
      </c>
    </row>
    <row r="1418" spans="1:1" x14ac:dyDescent="0.25">
      <c r="A1418" s="2"/>
    </row>
    <row r="1419" spans="1:1" x14ac:dyDescent="0.25">
      <c r="A1419" s="5">
        <v>0.49583333333333335</v>
      </c>
    </row>
    <row r="1420" spans="1:1" ht="120" x14ac:dyDescent="0.25">
      <c r="A1420" s="4" t="s">
        <v>637</v>
      </c>
    </row>
    <row r="1421" spans="1:1" ht="33.75" x14ac:dyDescent="0.25">
      <c r="A1421" s="2" t="s">
        <v>611</v>
      </c>
    </row>
    <row r="1422" spans="1:1" x14ac:dyDescent="0.25">
      <c r="A1422" s="2"/>
    </row>
    <row r="1423" spans="1:1" x14ac:dyDescent="0.25">
      <c r="A1423" s="5">
        <v>0.22291666666666665</v>
      </c>
    </row>
    <row r="1424" spans="1:1" ht="105" x14ac:dyDescent="0.25">
      <c r="A1424" s="4" t="s">
        <v>638</v>
      </c>
    </row>
    <row r="1425" spans="1:1" ht="33.75" x14ac:dyDescent="0.25">
      <c r="A1425" s="2" t="s">
        <v>639</v>
      </c>
    </row>
    <row r="1426" spans="1:1" x14ac:dyDescent="0.25">
      <c r="A1426" s="2"/>
    </row>
    <row r="1427" spans="1:1" x14ac:dyDescent="0.25">
      <c r="A1427" s="5">
        <v>0.55833333333333335</v>
      </c>
    </row>
    <row r="1428" spans="1:1" ht="90" x14ac:dyDescent="0.25">
      <c r="A1428" s="4" t="s">
        <v>640</v>
      </c>
    </row>
    <row r="1429" spans="1:1" ht="33.75" x14ac:dyDescent="0.25">
      <c r="A1429" s="2" t="s">
        <v>641</v>
      </c>
    </row>
    <row r="1430" spans="1:1" x14ac:dyDescent="0.25">
      <c r="A1430" s="2"/>
    </row>
    <row r="1431" spans="1:1" x14ac:dyDescent="0.25">
      <c r="A1431" s="5">
        <v>0.53819444444444442</v>
      </c>
    </row>
    <row r="1432" spans="1:1" ht="180" x14ac:dyDescent="0.25">
      <c r="A1432" s="4" t="s">
        <v>642</v>
      </c>
    </row>
    <row r="1433" spans="1:1" ht="33.75" x14ac:dyDescent="0.25">
      <c r="A1433" s="2" t="s">
        <v>643</v>
      </c>
    </row>
    <row r="1434" spans="1:1" x14ac:dyDescent="0.25">
      <c r="A1434" s="2"/>
    </row>
    <row r="1435" spans="1:1" x14ac:dyDescent="0.25">
      <c r="A1435" s="5">
        <v>0.19513888888888889</v>
      </c>
    </row>
    <row r="1436" spans="1:1" ht="120" x14ac:dyDescent="0.25">
      <c r="A1436" s="4" t="s">
        <v>644</v>
      </c>
    </row>
    <row r="1437" spans="1:1" ht="33.75" x14ac:dyDescent="0.25">
      <c r="A1437" s="2" t="s">
        <v>645</v>
      </c>
    </row>
    <row r="1438" spans="1:1" x14ac:dyDescent="0.25">
      <c r="A1438" s="1" t="s">
        <v>72</v>
      </c>
    </row>
    <row r="1439" spans="1:1" x14ac:dyDescent="0.25">
      <c r="A1439" s="2"/>
    </row>
    <row r="1440" spans="1:1" x14ac:dyDescent="0.25">
      <c r="A1440" s="3">
        <v>4.1712962962962959E-2</v>
      </c>
    </row>
    <row r="1441" spans="1:1" ht="270" x14ac:dyDescent="0.25">
      <c r="A1441" s="4" t="s">
        <v>646</v>
      </c>
    </row>
    <row r="1442" spans="1:1" ht="33.75" x14ac:dyDescent="0.25">
      <c r="A1442" s="2" t="s">
        <v>647</v>
      </c>
    </row>
    <row r="1443" spans="1:1" x14ac:dyDescent="0.25">
      <c r="A1443" s="2"/>
    </row>
    <row r="1444" spans="1:1" x14ac:dyDescent="0.25">
      <c r="A1444" s="5">
        <v>9.5138888888888884E-2</v>
      </c>
    </row>
    <row r="1445" spans="1:1" ht="60" x14ac:dyDescent="0.25">
      <c r="A1445" s="4" t="s">
        <v>648</v>
      </c>
    </row>
    <row r="1446" spans="1:1" ht="33.75" x14ac:dyDescent="0.25">
      <c r="A1446" s="2" t="s">
        <v>649</v>
      </c>
    </row>
    <row r="1447" spans="1:1" x14ac:dyDescent="0.25">
      <c r="A1447" s="1" t="s">
        <v>72</v>
      </c>
    </row>
    <row r="1448" spans="1:1" x14ac:dyDescent="0.25">
      <c r="A1448" s="2"/>
    </row>
    <row r="1449" spans="1:1" x14ac:dyDescent="0.25">
      <c r="A1449" s="5">
        <v>0.40069444444444446</v>
      </c>
    </row>
    <row r="1450" spans="1:1" ht="135" x14ac:dyDescent="0.25">
      <c r="A1450" s="4" t="s">
        <v>650</v>
      </c>
    </row>
    <row r="1451" spans="1:1" ht="33.75" x14ac:dyDescent="0.25">
      <c r="A1451" s="2" t="s">
        <v>651</v>
      </c>
    </row>
    <row r="1452" spans="1:1" x14ac:dyDescent="0.25">
      <c r="A1452" s="1" t="s">
        <v>72</v>
      </c>
    </row>
    <row r="1453" spans="1:1" x14ac:dyDescent="0.25">
      <c r="A1453" s="2"/>
    </row>
    <row r="1454" spans="1:1" x14ac:dyDescent="0.25">
      <c r="A1454" s="5">
        <v>0.17569444444444446</v>
      </c>
    </row>
    <row r="1455" spans="1:1" ht="120" x14ac:dyDescent="0.25">
      <c r="A1455" s="4" t="s">
        <v>652</v>
      </c>
    </row>
    <row r="1456" spans="1:1" ht="33.75" x14ac:dyDescent="0.25">
      <c r="A1456" s="2" t="s">
        <v>653</v>
      </c>
    </row>
    <row r="1457" spans="1:1" x14ac:dyDescent="0.25">
      <c r="A1457" s="2"/>
    </row>
    <row r="1458" spans="1:1" x14ac:dyDescent="0.25">
      <c r="A1458" s="6">
        <v>2.3319444444444444</v>
      </c>
    </row>
    <row r="1459" spans="1:1" ht="255" x14ac:dyDescent="0.25">
      <c r="A1459" s="4" t="s">
        <v>654</v>
      </c>
    </row>
    <row r="1460" spans="1:1" ht="33.75" x14ac:dyDescent="0.25">
      <c r="A1460" s="2" t="s">
        <v>655</v>
      </c>
    </row>
    <row r="1461" spans="1:1" x14ac:dyDescent="0.25">
      <c r="A1461" s="1" t="s">
        <v>72</v>
      </c>
    </row>
    <row r="1462" spans="1:1" x14ac:dyDescent="0.25">
      <c r="A1462" s="2"/>
    </row>
    <row r="1463" spans="1:1" x14ac:dyDescent="0.25">
      <c r="A1463" s="5">
        <v>5.5555555555555552E-2</v>
      </c>
    </row>
    <row r="1464" spans="1:1" ht="135" x14ac:dyDescent="0.25">
      <c r="A1464" s="4" t="s">
        <v>656</v>
      </c>
    </row>
    <row r="1465" spans="1:1" ht="33.75" x14ac:dyDescent="0.25">
      <c r="A1465" s="2" t="s">
        <v>539</v>
      </c>
    </row>
    <row r="1466" spans="1:1" x14ac:dyDescent="0.25">
      <c r="A1466" s="2"/>
    </row>
    <row r="1467" spans="1:1" x14ac:dyDescent="0.25">
      <c r="A1467" s="5">
        <v>0.22291666666666665</v>
      </c>
    </row>
    <row r="1468" spans="1:1" ht="135" x14ac:dyDescent="0.25">
      <c r="A1468" s="4" t="s">
        <v>657</v>
      </c>
    </row>
    <row r="1469" spans="1:1" ht="33.75" x14ac:dyDescent="0.25">
      <c r="A1469" s="2" t="s">
        <v>541</v>
      </c>
    </row>
    <row r="1470" spans="1:1" x14ac:dyDescent="0.25">
      <c r="A1470" s="2"/>
    </row>
    <row r="1471" spans="1:1" x14ac:dyDescent="0.25">
      <c r="A1471" s="5">
        <v>0.45694444444444443</v>
      </c>
    </row>
    <row r="1472" spans="1:1" ht="90" x14ac:dyDescent="0.25">
      <c r="A1472" s="4" t="s">
        <v>658</v>
      </c>
    </row>
    <row r="1473" spans="1:1" ht="33.75" x14ac:dyDescent="0.25">
      <c r="A1473" s="2" t="s">
        <v>659</v>
      </c>
    </row>
    <row r="1474" spans="1:1" x14ac:dyDescent="0.25">
      <c r="A1474" s="1" t="s">
        <v>72</v>
      </c>
    </row>
    <row r="1475" spans="1:1" x14ac:dyDescent="0.25">
      <c r="A1475" s="2"/>
    </row>
    <row r="1476" spans="1:1" x14ac:dyDescent="0.25">
      <c r="A1476" s="5">
        <v>0.33263888888888887</v>
      </c>
    </row>
    <row r="1477" spans="1:1" ht="150" x14ac:dyDescent="0.25">
      <c r="A1477" s="4" t="s">
        <v>660</v>
      </c>
    </row>
    <row r="1478" spans="1:1" ht="33.75" x14ac:dyDescent="0.25">
      <c r="A1478" s="2" t="s">
        <v>661</v>
      </c>
    </row>
    <row r="1479" spans="1:1" x14ac:dyDescent="0.25">
      <c r="A1479" s="1" t="s">
        <v>72</v>
      </c>
    </row>
    <row r="1480" spans="1:1" x14ac:dyDescent="0.25">
      <c r="A1480" s="2"/>
    </row>
    <row r="1481" spans="1:1" x14ac:dyDescent="0.25">
      <c r="A1481" s="5">
        <v>0.17083333333333331</v>
      </c>
    </row>
    <row r="1482" spans="1:1" ht="105" x14ac:dyDescent="0.25">
      <c r="A1482" s="4" t="s">
        <v>662</v>
      </c>
    </row>
    <row r="1483" spans="1:1" ht="33.75" x14ac:dyDescent="0.25">
      <c r="A1483" s="2" t="s">
        <v>643</v>
      </c>
    </row>
    <row r="1484" spans="1:1" x14ac:dyDescent="0.25">
      <c r="A1484" s="1" t="s">
        <v>72</v>
      </c>
    </row>
    <row r="1485" spans="1:1" x14ac:dyDescent="0.25">
      <c r="A1485" s="2"/>
    </row>
    <row r="1486" spans="1:1" x14ac:dyDescent="0.25">
      <c r="A1486" s="5">
        <v>0.4513888888888889</v>
      </c>
    </row>
    <row r="1487" spans="1:1" ht="60" x14ac:dyDescent="0.25">
      <c r="A1487" s="4" t="s">
        <v>663</v>
      </c>
    </row>
    <row r="1488" spans="1:1" ht="33.75" x14ac:dyDescent="0.25">
      <c r="A1488" s="2" t="s">
        <v>559</v>
      </c>
    </row>
    <row r="1489" spans="1:1" x14ac:dyDescent="0.25">
      <c r="A1489" s="1" t="s">
        <v>72</v>
      </c>
    </row>
    <row r="1490" spans="1:1" x14ac:dyDescent="0.25">
      <c r="A1490" s="2"/>
    </row>
    <row r="1491" spans="1:1" x14ac:dyDescent="0.25">
      <c r="A1491" s="6">
        <v>2.0708333333333333</v>
      </c>
    </row>
    <row r="1492" spans="1:1" ht="180" x14ac:dyDescent="0.25">
      <c r="A1492" s="4" t="s">
        <v>664</v>
      </c>
    </row>
    <row r="1493" spans="1:1" ht="33.75" x14ac:dyDescent="0.25">
      <c r="A1493" s="2" t="s">
        <v>665</v>
      </c>
    </row>
    <row r="1494" spans="1:1" x14ac:dyDescent="0.25">
      <c r="A1494" s="2"/>
    </row>
    <row r="1495" spans="1:1" x14ac:dyDescent="0.25">
      <c r="A1495" s="5">
        <v>0.15347222222222223</v>
      </c>
    </row>
    <row r="1496" spans="1:1" ht="210" x14ac:dyDescent="0.25">
      <c r="A1496" s="4" t="s">
        <v>666</v>
      </c>
    </row>
    <row r="1497" spans="1:1" ht="33.75" x14ac:dyDescent="0.25">
      <c r="A1497" s="2" t="s">
        <v>667</v>
      </c>
    </row>
    <row r="1498" spans="1:1" x14ac:dyDescent="0.25">
      <c r="A1498" s="1" t="s">
        <v>72</v>
      </c>
    </row>
    <row r="1499" spans="1:1" x14ac:dyDescent="0.25">
      <c r="A1499" s="2"/>
    </row>
    <row r="1500" spans="1:1" x14ac:dyDescent="0.25">
      <c r="A1500" s="5">
        <v>0.23611111111111113</v>
      </c>
    </row>
    <row r="1501" spans="1:1" ht="150" x14ac:dyDescent="0.25">
      <c r="A1501" s="4" t="s">
        <v>668</v>
      </c>
    </row>
    <row r="1502" spans="1:1" ht="33.75" x14ac:dyDescent="0.25">
      <c r="A1502" s="2" t="s">
        <v>669</v>
      </c>
    </row>
    <row r="1503" spans="1:1" x14ac:dyDescent="0.25">
      <c r="A1503" s="2"/>
    </row>
    <row r="1504" spans="1:1" x14ac:dyDescent="0.25">
      <c r="A1504" s="5">
        <v>0.24791666666666667</v>
      </c>
    </row>
    <row r="1505" spans="1:1" ht="120" x14ac:dyDescent="0.25">
      <c r="A1505" s="4" t="s">
        <v>670</v>
      </c>
    </row>
    <row r="1506" spans="1:1" ht="33.75" x14ac:dyDescent="0.25">
      <c r="A1506" s="2" t="s">
        <v>671</v>
      </c>
    </row>
    <row r="1507" spans="1:1" x14ac:dyDescent="0.25">
      <c r="A1507" s="1" t="s">
        <v>72</v>
      </c>
    </row>
    <row r="1508" spans="1:1" x14ac:dyDescent="0.25">
      <c r="A1508" s="2"/>
    </row>
    <row r="1509" spans="1:1" x14ac:dyDescent="0.25">
      <c r="A1509" s="5">
        <v>0.15347222222222223</v>
      </c>
    </row>
    <row r="1510" spans="1:1" ht="135" x14ac:dyDescent="0.25">
      <c r="A1510" s="4" t="s">
        <v>672</v>
      </c>
    </row>
    <row r="1511" spans="1:1" ht="33.75" x14ac:dyDescent="0.25">
      <c r="A1511" s="2" t="s">
        <v>514</v>
      </c>
    </row>
    <row r="1512" spans="1:1" x14ac:dyDescent="0.25">
      <c r="A1512" s="1" t="s">
        <v>72</v>
      </c>
    </row>
    <row r="1513" spans="1:1" x14ac:dyDescent="0.25">
      <c r="A1513" s="2"/>
    </row>
    <row r="1514" spans="1:1" x14ac:dyDescent="0.25">
      <c r="A1514" s="5">
        <v>0.17916666666666667</v>
      </c>
    </row>
    <row r="1515" spans="1:1" ht="120" x14ac:dyDescent="0.25">
      <c r="A1515" s="4" t="s">
        <v>673</v>
      </c>
    </row>
    <row r="1516" spans="1:1" ht="33.75" x14ac:dyDescent="0.25">
      <c r="A1516" s="2" t="s">
        <v>674</v>
      </c>
    </row>
    <row r="1517" spans="1:1" x14ac:dyDescent="0.25">
      <c r="A1517" s="1" t="s">
        <v>72</v>
      </c>
    </row>
    <row r="1518" spans="1:1" x14ac:dyDescent="0.25">
      <c r="A1518" s="2"/>
    </row>
    <row r="1519" spans="1:1" x14ac:dyDescent="0.25">
      <c r="A1519" s="5">
        <v>0.35555555555555557</v>
      </c>
    </row>
    <row r="1520" spans="1:1" ht="75" x14ac:dyDescent="0.25">
      <c r="A1520" s="4" t="s">
        <v>675</v>
      </c>
    </row>
    <row r="1521" spans="1:1" ht="33.75" x14ac:dyDescent="0.25">
      <c r="A1521" s="2" t="s">
        <v>676</v>
      </c>
    </row>
    <row r="1522" spans="1:1" x14ac:dyDescent="0.25">
      <c r="A1522" s="2"/>
    </row>
    <row r="1523" spans="1:1" x14ac:dyDescent="0.25">
      <c r="A1523" s="5">
        <v>0.41597222222222219</v>
      </c>
    </row>
    <row r="1524" spans="1:1" ht="45" x14ac:dyDescent="0.25">
      <c r="A1524" s="4" t="s">
        <v>677</v>
      </c>
    </row>
    <row r="1525" spans="1:1" ht="33.75" x14ac:dyDescent="0.25">
      <c r="A1525" s="2" t="s">
        <v>543</v>
      </c>
    </row>
    <row r="1526" spans="1:1" x14ac:dyDescent="0.25">
      <c r="A1526" s="2"/>
    </row>
    <row r="1527" spans="1:1" x14ac:dyDescent="0.25">
      <c r="A1527" s="5">
        <v>0.16527777777777777</v>
      </c>
    </row>
    <row r="1528" spans="1:1" ht="165" x14ac:dyDescent="0.25">
      <c r="A1528" s="4" t="s">
        <v>678</v>
      </c>
    </row>
    <row r="1529" spans="1:1" ht="33.75" x14ac:dyDescent="0.25">
      <c r="A1529" s="2" t="s">
        <v>528</v>
      </c>
    </row>
    <row r="1530" spans="1:1" x14ac:dyDescent="0.25">
      <c r="A1530" s="2"/>
    </row>
    <row r="1531" spans="1:1" x14ac:dyDescent="0.25">
      <c r="A1531" s="5">
        <v>0.21805555555555556</v>
      </c>
    </row>
    <row r="1532" spans="1:1" ht="120" x14ac:dyDescent="0.25">
      <c r="A1532" s="4" t="s">
        <v>679</v>
      </c>
    </row>
    <row r="1533" spans="1:1" ht="33.75" x14ac:dyDescent="0.25">
      <c r="A1533" s="2" t="s">
        <v>680</v>
      </c>
    </row>
    <row r="1534" spans="1:1" x14ac:dyDescent="0.25">
      <c r="A1534" s="2"/>
    </row>
    <row r="1535" spans="1:1" x14ac:dyDescent="0.25">
      <c r="A1535" s="5">
        <v>0.38680555555555557</v>
      </c>
    </row>
    <row r="1536" spans="1:1" ht="150" x14ac:dyDescent="0.25">
      <c r="A1536" s="4" t="s">
        <v>681</v>
      </c>
    </row>
    <row r="1537" spans="1:1" ht="33.75" x14ac:dyDescent="0.25">
      <c r="A1537" s="2" t="s">
        <v>682</v>
      </c>
    </row>
    <row r="1538" spans="1:1" x14ac:dyDescent="0.25">
      <c r="A1538" s="2"/>
    </row>
    <row r="1539" spans="1:1" x14ac:dyDescent="0.25">
      <c r="A1539" s="5">
        <v>0.22430555555555556</v>
      </c>
    </row>
    <row r="1540" spans="1:1" ht="90" x14ac:dyDescent="0.25">
      <c r="A1540" s="4" t="s">
        <v>683</v>
      </c>
    </row>
    <row r="1541" spans="1:1" ht="33.75" x14ac:dyDescent="0.25">
      <c r="A1541" s="2" t="s">
        <v>655</v>
      </c>
    </row>
    <row r="1542" spans="1:1" x14ac:dyDescent="0.25">
      <c r="A1542" s="2"/>
    </row>
    <row r="1543" spans="1:1" x14ac:dyDescent="0.25">
      <c r="A1543" s="5">
        <v>0.23958333333333334</v>
      </c>
    </row>
    <row r="1544" spans="1:1" ht="30" x14ac:dyDescent="0.25">
      <c r="A1544" s="4" t="s">
        <v>684</v>
      </c>
    </row>
    <row r="1545" spans="1:1" ht="33.75" x14ac:dyDescent="0.25">
      <c r="A1545" s="2" t="s">
        <v>685</v>
      </c>
    </row>
    <row r="1546" spans="1:1" x14ac:dyDescent="0.25">
      <c r="A1546" s="2"/>
    </row>
    <row r="1547" spans="1:1" x14ac:dyDescent="0.25">
      <c r="A1547" s="5">
        <v>0.46319444444444446</v>
      </c>
    </row>
    <row r="1548" spans="1:1" ht="105" x14ac:dyDescent="0.25">
      <c r="A1548" s="4" t="s">
        <v>686</v>
      </c>
    </row>
    <row r="1549" spans="1:1" ht="33.75" x14ac:dyDescent="0.25">
      <c r="A1549" s="2" t="s">
        <v>687</v>
      </c>
    </row>
    <row r="1550" spans="1:1" x14ac:dyDescent="0.25">
      <c r="A1550" s="1" t="s">
        <v>72</v>
      </c>
    </row>
    <row r="1551" spans="1:1" x14ac:dyDescent="0.25">
      <c r="A1551" s="2"/>
    </row>
    <row r="1552" spans="1:1" x14ac:dyDescent="0.25">
      <c r="A1552" s="5">
        <v>0.29583333333333334</v>
      </c>
    </row>
    <row r="1553" spans="1:1" ht="90" x14ac:dyDescent="0.25">
      <c r="A1553" s="4" t="s">
        <v>688</v>
      </c>
    </row>
    <row r="1554" spans="1:1" ht="33.75" x14ac:dyDescent="0.25">
      <c r="A1554" s="2" t="s">
        <v>689</v>
      </c>
    </row>
    <row r="1555" spans="1:1" x14ac:dyDescent="0.25">
      <c r="A1555" s="2"/>
    </row>
    <row r="1556" spans="1:1" x14ac:dyDescent="0.25">
      <c r="A1556" s="5">
        <v>0.14305555555555557</v>
      </c>
    </row>
    <row r="1557" spans="1:1" ht="135" x14ac:dyDescent="0.25">
      <c r="A1557" s="4" t="s">
        <v>690</v>
      </c>
    </row>
    <row r="1558" spans="1:1" ht="33.75" x14ac:dyDescent="0.25">
      <c r="A1558" s="2" t="s">
        <v>528</v>
      </c>
    </row>
    <row r="1559" spans="1:1" x14ac:dyDescent="0.25">
      <c r="A1559" s="2"/>
    </row>
    <row r="1560" spans="1:1" x14ac:dyDescent="0.25">
      <c r="A1560" s="5">
        <v>4.3750000000000004E-2</v>
      </c>
    </row>
    <row r="1561" spans="1:1" ht="105" x14ac:dyDescent="0.25">
      <c r="A1561" s="4" t="s">
        <v>691</v>
      </c>
    </row>
    <row r="1562" spans="1:1" ht="33.75" x14ac:dyDescent="0.25">
      <c r="A1562" s="2" t="s">
        <v>692</v>
      </c>
    </row>
    <row r="1563" spans="1:1" x14ac:dyDescent="0.25">
      <c r="A1563" s="2"/>
    </row>
    <row r="1564" spans="1:1" x14ac:dyDescent="0.25">
      <c r="A1564" s="5">
        <v>0.42430555555555555</v>
      </c>
    </row>
    <row r="1565" spans="1:1" ht="180" x14ac:dyDescent="0.25">
      <c r="A1565" s="4" t="s">
        <v>693</v>
      </c>
    </row>
    <row r="1566" spans="1:1" ht="33.75" x14ac:dyDescent="0.25">
      <c r="A1566" s="2" t="s">
        <v>520</v>
      </c>
    </row>
    <row r="1567" spans="1:1" x14ac:dyDescent="0.25">
      <c r="A1567" s="2"/>
    </row>
    <row r="1568" spans="1:1" x14ac:dyDescent="0.25">
      <c r="A1568" s="5">
        <v>0.25138888888888888</v>
      </c>
    </row>
    <row r="1569" spans="1:1" ht="90" x14ac:dyDescent="0.25">
      <c r="A1569" s="4" t="s">
        <v>694</v>
      </c>
    </row>
    <row r="1570" spans="1:1" ht="33.75" x14ac:dyDescent="0.25">
      <c r="A1570" s="2" t="s">
        <v>695</v>
      </c>
    </row>
    <row r="1571" spans="1:1" x14ac:dyDescent="0.25">
      <c r="A1571" s="2"/>
    </row>
    <row r="1572" spans="1:1" x14ac:dyDescent="0.25">
      <c r="A1572" s="5">
        <v>0.375</v>
      </c>
    </row>
    <row r="1573" spans="1:1" ht="195" x14ac:dyDescent="0.25">
      <c r="A1573" s="4" t="s">
        <v>696</v>
      </c>
    </row>
    <row r="1574" spans="1:1" ht="33.75" x14ac:dyDescent="0.25">
      <c r="A1574" s="2" t="s">
        <v>692</v>
      </c>
    </row>
    <row r="1575" spans="1:1" x14ac:dyDescent="0.25">
      <c r="A1575" s="2"/>
    </row>
    <row r="1576" spans="1:1" x14ac:dyDescent="0.25">
      <c r="A1576" s="5">
        <v>0.19166666666666665</v>
      </c>
    </row>
    <row r="1577" spans="1:1" ht="180" x14ac:dyDescent="0.25">
      <c r="A1577" s="4" t="s">
        <v>697</v>
      </c>
    </row>
    <row r="1578" spans="1:1" ht="33.75" x14ac:dyDescent="0.25">
      <c r="A1578" s="2" t="s">
        <v>561</v>
      </c>
    </row>
    <row r="1579" spans="1:1" x14ac:dyDescent="0.25">
      <c r="A1579" s="1" t="s">
        <v>72</v>
      </c>
    </row>
    <row r="1580" spans="1:1" x14ac:dyDescent="0.25">
      <c r="A1580" s="2"/>
    </row>
    <row r="1581" spans="1:1" x14ac:dyDescent="0.25">
      <c r="A1581" s="5">
        <v>0.1125</v>
      </c>
    </row>
    <row r="1582" spans="1:1" ht="150" x14ac:dyDescent="0.25">
      <c r="A1582" s="4" t="s">
        <v>698</v>
      </c>
    </row>
    <row r="1583" spans="1:1" ht="33.75" x14ac:dyDescent="0.25">
      <c r="A1583" s="2" t="s">
        <v>589</v>
      </c>
    </row>
    <row r="1584" spans="1:1" x14ac:dyDescent="0.25">
      <c r="A1584" s="2"/>
    </row>
    <row r="1585" spans="1:1" x14ac:dyDescent="0.25">
      <c r="A1585" s="5">
        <v>7.1527777777777787E-2</v>
      </c>
    </row>
    <row r="1586" spans="1:1" ht="150" x14ac:dyDescent="0.25">
      <c r="A1586" s="4" t="s">
        <v>699</v>
      </c>
    </row>
    <row r="1587" spans="1:1" ht="33.75" x14ac:dyDescent="0.25">
      <c r="A1587" s="2" t="s">
        <v>700</v>
      </c>
    </row>
    <row r="1588" spans="1:1" x14ac:dyDescent="0.25">
      <c r="A1588" s="2"/>
    </row>
    <row r="1589" spans="1:1" x14ac:dyDescent="0.25">
      <c r="A1589" s="5">
        <v>0.12847222222222224</v>
      </c>
    </row>
    <row r="1590" spans="1:1" ht="105" x14ac:dyDescent="0.25">
      <c r="A1590" s="4" t="s">
        <v>701</v>
      </c>
    </row>
    <row r="1591" spans="1:1" ht="33.75" x14ac:dyDescent="0.25">
      <c r="A1591" s="2" t="s">
        <v>550</v>
      </c>
    </row>
    <row r="1592" spans="1:1" x14ac:dyDescent="0.25">
      <c r="A1592" s="2"/>
    </row>
    <row r="1593" spans="1:1" x14ac:dyDescent="0.25">
      <c r="A1593" s="5">
        <v>0.12916666666666668</v>
      </c>
    </row>
    <row r="1594" spans="1:1" ht="120" x14ac:dyDescent="0.25">
      <c r="A1594" s="4" t="s">
        <v>702</v>
      </c>
    </row>
    <row r="1595" spans="1:1" ht="33.75" x14ac:dyDescent="0.25">
      <c r="A1595" s="2" t="s">
        <v>703</v>
      </c>
    </row>
    <row r="1596" spans="1:1" x14ac:dyDescent="0.25">
      <c r="A1596" s="2"/>
    </row>
    <row r="1597" spans="1:1" x14ac:dyDescent="0.25">
      <c r="A1597" s="5">
        <v>0.27152777777777776</v>
      </c>
    </row>
    <row r="1598" spans="1:1" ht="120" x14ac:dyDescent="0.25">
      <c r="A1598" s="4" t="s">
        <v>704</v>
      </c>
    </row>
    <row r="1599" spans="1:1" ht="33.75" x14ac:dyDescent="0.25">
      <c r="A1599" s="2" t="s">
        <v>692</v>
      </c>
    </row>
    <row r="1600" spans="1:1" x14ac:dyDescent="0.25">
      <c r="A1600" s="1" t="s">
        <v>72</v>
      </c>
    </row>
    <row r="1601" spans="1:1" x14ac:dyDescent="0.25">
      <c r="A1601" s="2"/>
    </row>
    <row r="1602" spans="1:1" x14ac:dyDescent="0.25">
      <c r="A1602" s="5">
        <v>0.25486111111111109</v>
      </c>
    </row>
    <row r="1603" spans="1:1" ht="75" x14ac:dyDescent="0.25">
      <c r="A1603" s="4" t="s">
        <v>705</v>
      </c>
    </row>
    <row r="1604" spans="1:1" ht="33.75" x14ac:dyDescent="0.25">
      <c r="A1604" s="2" t="s">
        <v>706</v>
      </c>
    </row>
    <row r="1605" spans="1:1" x14ac:dyDescent="0.25">
      <c r="A1605" s="1" t="s">
        <v>72</v>
      </c>
    </row>
    <row r="1606" spans="1:1" x14ac:dyDescent="0.25">
      <c r="A1606" s="2"/>
    </row>
    <row r="1607" spans="1:1" x14ac:dyDescent="0.25">
      <c r="A1607" s="5">
        <v>0.5083333333333333</v>
      </c>
    </row>
    <row r="1608" spans="1:1" ht="60" x14ac:dyDescent="0.25">
      <c r="A1608" s="4" t="s">
        <v>707</v>
      </c>
    </row>
    <row r="1609" spans="1:1" ht="33.75" x14ac:dyDescent="0.25">
      <c r="A1609" s="2" t="s">
        <v>708</v>
      </c>
    </row>
    <row r="1610" spans="1:1" x14ac:dyDescent="0.25">
      <c r="A1610" s="1" t="s">
        <v>72</v>
      </c>
    </row>
    <row r="1611" spans="1:1" x14ac:dyDescent="0.25">
      <c r="A1611" s="2"/>
    </row>
    <row r="1612" spans="1:1" x14ac:dyDescent="0.25">
      <c r="A1612" s="5">
        <v>7.1527777777777787E-2</v>
      </c>
    </row>
    <row r="1613" spans="1:1" ht="120" x14ac:dyDescent="0.25">
      <c r="A1613" s="4" t="s">
        <v>709</v>
      </c>
    </row>
    <row r="1614" spans="1:1" ht="33.75" x14ac:dyDescent="0.25">
      <c r="A1614" s="2" t="s">
        <v>611</v>
      </c>
    </row>
    <row r="1615" spans="1:1" x14ac:dyDescent="0.25">
      <c r="A1615" s="2"/>
    </row>
    <row r="1616" spans="1:1" x14ac:dyDescent="0.25">
      <c r="A1616" s="5">
        <v>0.12569444444444444</v>
      </c>
    </row>
    <row r="1617" spans="1:1" ht="105" x14ac:dyDescent="0.25">
      <c r="A1617" s="4" t="s">
        <v>710</v>
      </c>
    </row>
    <row r="1618" spans="1:1" ht="33.75" x14ac:dyDescent="0.25">
      <c r="A1618" s="2" t="s">
        <v>561</v>
      </c>
    </row>
    <row r="1619" spans="1:1" x14ac:dyDescent="0.25">
      <c r="A1619" s="1" t="s">
        <v>72</v>
      </c>
    </row>
    <row r="1620" spans="1:1" x14ac:dyDescent="0.25">
      <c r="A1620" s="2"/>
    </row>
    <row r="1621" spans="1:1" x14ac:dyDescent="0.25">
      <c r="A1621" s="5">
        <v>0.14375000000000002</v>
      </c>
    </row>
    <row r="1622" spans="1:1" ht="105" x14ac:dyDescent="0.25">
      <c r="A1622" s="4" t="s">
        <v>711</v>
      </c>
    </row>
    <row r="1623" spans="1:1" ht="33.75" x14ac:dyDescent="0.25">
      <c r="A1623" s="2" t="s">
        <v>645</v>
      </c>
    </row>
    <row r="1624" spans="1:1" x14ac:dyDescent="0.25">
      <c r="A1624" s="1" t="s">
        <v>72</v>
      </c>
    </row>
    <row r="1625" spans="1:1" x14ac:dyDescent="0.25">
      <c r="A1625" s="2"/>
    </row>
    <row r="1626" spans="1:1" x14ac:dyDescent="0.25">
      <c r="A1626" s="5">
        <v>9.0972222222222218E-2</v>
      </c>
    </row>
    <row r="1627" spans="1:1" ht="195" x14ac:dyDescent="0.25">
      <c r="A1627" s="4" t="s">
        <v>712</v>
      </c>
    </row>
    <row r="1628" spans="1:1" ht="33.75" x14ac:dyDescent="0.25">
      <c r="A1628" s="2" t="s">
        <v>573</v>
      </c>
    </row>
    <row r="1629" spans="1:1" x14ac:dyDescent="0.25">
      <c r="A1629" s="1" t="s">
        <v>72</v>
      </c>
    </row>
    <row r="1630" spans="1:1" x14ac:dyDescent="0.25">
      <c r="A1630" s="2"/>
    </row>
    <row r="1631" spans="1:1" x14ac:dyDescent="0.25">
      <c r="A1631" s="5">
        <v>2.4999999999999998E-2</v>
      </c>
    </row>
    <row r="1632" spans="1:1" ht="135" x14ac:dyDescent="0.25">
      <c r="A1632" s="4" t="s">
        <v>713</v>
      </c>
    </row>
    <row r="1633" spans="1:1" ht="33.75" x14ac:dyDescent="0.25">
      <c r="A1633" s="2" t="s">
        <v>582</v>
      </c>
    </row>
    <row r="1634" spans="1:1" x14ac:dyDescent="0.25">
      <c r="A1634" s="2"/>
    </row>
    <row r="1635" spans="1:1" x14ac:dyDescent="0.25">
      <c r="A1635" s="5">
        <v>8.1944444444444445E-2</v>
      </c>
    </row>
    <row r="1636" spans="1:1" ht="105" x14ac:dyDescent="0.25">
      <c r="A1636" s="4" t="s">
        <v>714</v>
      </c>
    </row>
    <row r="1637" spans="1:1" ht="33.75" x14ac:dyDescent="0.25">
      <c r="A1637" s="2" t="s">
        <v>715</v>
      </c>
    </row>
    <row r="1638" spans="1:1" x14ac:dyDescent="0.25">
      <c r="A1638" s="1" t="s">
        <v>72</v>
      </c>
    </row>
    <row r="1639" spans="1:1" x14ac:dyDescent="0.25">
      <c r="A1639" s="2"/>
    </row>
    <row r="1640" spans="1:1" x14ac:dyDescent="0.25">
      <c r="A1640" s="5">
        <v>0.15138888888888888</v>
      </c>
    </row>
    <row r="1641" spans="1:1" ht="90" x14ac:dyDescent="0.25">
      <c r="A1641" s="4" t="s">
        <v>716</v>
      </c>
    </row>
    <row r="1642" spans="1:1" ht="33.75" x14ac:dyDescent="0.25">
      <c r="A1642" s="2" t="s">
        <v>548</v>
      </c>
    </row>
    <row r="1643" spans="1:1" x14ac:dyDescent="0.25">
      <c r="A1643" s="1" t="s">
        <v>72</v>
      </c>
    </row>
    <row r="1644" spans="1:1" x14ac:dyDescent="0.25">
      <c r="A1644" s="2"/>
    </row>
    <row r="1645" spans="1:1" x14ac:dyDescent="0.25">
      <c r="A1645" s="5">
        <v>0.16041666666666668</v>
      </c>
    </row>
    <row r="1646" spans="1:1" ht="105" x14ac:dyDescent="0.25">
      <c r="A1646" s="4" t="s">
        <v>717</v>
      </c>
    </row>
    <row r="1647" spans="1:1" ht="33.75" x14ac:dyDescent="0.25">
      <c r="A1647" s="2" t="s">
        <v>718</v>
      </c>
    </row>
    <row r="1648" spans="1:1" x14ac:dyDescent="0.25">
      <c r="A1648" s="2"/>
    </row>
    <row r="1649" spans="1:1" x14ac:dyDescent="0.25">
      <c r="A1649" s="5">
        <v>0.19583333333333333</v>
      </c>
    </row>
    <row r="1650" spans="1:1" ht="165" x14ac:dyDescent="0.25">
      <c r="A1650" s="4" t="s">
        <v>719</v>
      </c>
    </row>
    <row r="1651" spans="1:1" ht="33.75" x14ac:dyDescent="0.25">
      <c r="A1651" s="2" t="s">
        <v>669</v>
      </c>
    </row>
    <row r="1652" spans="1:1" x14ac:dyDescent="0.25">
      <c r="A1652" s="1" t="s">
        <v>72</v>
      </c>
    </row>
    <row r="1653" spans="1:1" x14ac:dyDescent="0.25">
      <c r="A1653" s="2"/>
    </row>
    <row r="1654" spans="1:1" x14ac:dyDescent="0.25">
      <c r="A1654" s="5">
        <v>5.9722222222222225E-2</v>
      </c>
    </row>
    <row r="1655" spans="1:1" ht="45" x14ac:dyDescent="0.25">
      <c r="A1655" s="4" t="s">
        <v>720</v>
      </c>
    </row>
    <row r="1656" spans="1:1" ht="33.75" x14ac:dyDescent="0.25">
      <c r="A1656" s="2" t="s">
        <v>721</v>
      </c>
    </row>
    <row r="1657" spans="1:1" x14ac:dyDescent="0.25">
      <c r="A1657" s="2"/>
    </row>
    <row r="1658" spans="1:1" x14ac:dyDescent="0.25">
      <c r="A1658" s="5">
        <v>4.7222222222222221E-2</v>
      </c>
    </row>
    <row r="1659" spans="1:1" ht="75" x14ac:dyDescent="0.25">
      <c r="A1659" s="4" t="s">
        <v>722</v>
      </c>
    </row>
    <row r="1660" spans="1:1" ht="33.75" x14ac:dyDescent="0.25">
      <c r="A1660" s="2" t="s">
        <v>514</v>
      </c>
    </row>
    <row r="1661" spans="1:1" x14ac:dyDescent="0.25">
      <c r="A1661" s="2"/>
    </row>
    <row r="1662" spans="1:1" x14ac:dyDescent="0.25">
      <c r="A1662" s="5">
        <v>0.2722222222222222</v>
      </c>
    </row>
    <row r="1663" spans="1:1" ht="90" x14ac:dyDescent="0.25">
      <c r="A1663" s="4" t="s">
        <v>723</v>
      </c>
    </row>
    <row r="1664" spans="1:1" ht="33.75" x14ac:dyDescent="0.25">
      <c r="A1664" s="2" t="s">
        <v>724</v>
      </c>
    </row>
    <row r="1665" spans="1:1" x14ac:dyDescent="0.25">
      <c r="A1665" s="1" t="s">
        <v>72</v>
      </c>
    </row>
    <row r="1666" spans="1:1" x14ac:dyDescent="0.25">
      <c r="A1666" s="2"/>
    </row>
    <row r="1667" spans="1:1" x14ac:dyDescent="0.25">
      <c r="A1667" s="5">
        <v>0.21805555555555556</v>
      </c>
    </row>
    <row r="1668" spans="1:1" ht="135" x14ac:dyDescent="0.25">
      <c r="A1668" s="4" t="s">
        <v>725</v>
      </c>
    </row>
    <row r="1669" spans="1:1" ht="33.75" x14ac:dyDescent="0.25">
      <c r="A1669" s="2" t="s">
        <v>726</v>
      </c>
    </row>
    <row r="1670" spans="1:1" x14ac:dyDescent="0.25">
      <c r="A1670" s="2"/>
    </row>
    <row r="1671" spans="1:1" x14ac:dyDescent="0.25">
      <c r="A1671" s="5">
        <v>0.29375000000000001</v>
      </c>
    </row>
    <row r="1672" spans="1:1" ht="165" x14ac:dyDescent="0.25">
      <c r="A1672" s="4" t="s">
        <v>727</v>
      </c>
    </row>
    <row r="1673" spans="1:1" ht="33.75" x14ac:dyDescent="0.25">
      <c r="A1673" s="2" t="s">
        <v>573</v>
      </c>
    </row>
    <row r="1674" spans="1:1" x14ac:dyDescent="0.25">
      <c r="A1674" s="1" t="s">
        <v>72</v>
      </c>
    </row>
    <row r="1675" spans="1:1" x14ac:dyDescent="0.25">
      <c r="A1675" s="2"/>
    </row>
    <row r="1676" spans="1:1" x14ac:dyDescent="0.25">
      <c r="A1676" s="5">
        <v>0.45069444444444445</v>
      </c>
    </row>
    <row r="1677" spans="1:1" ht="75" x14ac:dyDescent="0.25">
      <c r="A1677" s="4" t="s">
        <v>728</v>
      </c>
    </row>
    <row r="1678" spans="1:1" ht="33.75" x14ac:dyDescent="0.25">
      <c r="A1678" s="2" t="s">
        <v>729</v>
      </c>
    </row>
    <row r="1679" spans="1:1" x14ac:dyDescent="0.25">
      <c r="A1679" s="1" t="s">
        <v>72</v>
      </c>
    </row>
    <row r="1680" spans="1:1" x14ac:dyDescent="0.25">
      <c r="A1680" s="2"/>
    </row>
    <row r="1681" spans="1:1" x14ac:dyDescent="0.25">
      <c r="A1681" s="5">
        <v>0.16111111111111112</v>
      </c>
    </row>
    <row r="1682" spans="1:1" ht="135" x14ac:dyDescent="0.25">
      <c r="A1682" s="4" t="s">
        <v>730</v>
      </c>
    </row>
    <row r="1683" spans="1:1" ht="33.75" x14ac:dyDescent="0.25">
      <c r="A1683" s="2" t="s">
        <v>729</v>
      </c>
    </row>
    <row r="1684" spans="1:1" x14ac:dyDescent="0.25">
      <c r="A1684" s="2"/>
    </row>
    <row r="1685" spans="1:1" x14ac:dyDescent="0.25">
      <c r="A1685" s="5">
        <v>0.18888888888888888</v>
      </c>
    </row>
    <row r="1686" spans="1:1" ht="180" x14ac:dyDescent="0.25">
      <c r="A1686" s="4" t="s">
        <v>731</v>
      </c>
    </row>
    <row r="1687" spans="1:1" ht="33.75" x14ac:dyDescent="0.25">
      <c r="A1687" s="2" t="s">
        <v>732</v>
      </c>
    </row>
    <row r="1688" spans="1:1" x14ac:dyDescent="0.25">
      <c r="A1688" s="2"/>
    </row>
    <row r="1689" spans="1:1" x14ac:dyDescent="0.25">
      <c r="A1689" s="5">
        <v>0.60625000000000007</v>
      </c>
    </row>
    <row r="1690" spans="1:1" ht="120" x14ac:dyDescent="0.25">
      <c r="A1690" s="4" t="s">
        <v>733</v>
      </c>
    </row>
    <row r="1691" spans="1:1" ht="33.75" x14ac:dyDescent="0.25">
      <c r="A1691" s="2" t="s">
        <v>734</v>
      </c>
    </row>
    <row r="1692" spans="1:1" x14ac:dyDescent="0.25">
      <c r="A1692" s="1" t="s">
        <v>72</v>
      </c>
    </row>
    <row r="1693" spans="1:1" x14ac:dyDescent="0.25">
      <c r="A1693" s="2"/>
    </row>
    <row r="1694" spans="1:1" x14ac:dyDescent="0.25">
      <c r="A1694" s="5">
        <v>0.34861111111111115</v>
      </c>
    </row>
    <row r="1695" spans="1:1" ht="120" x14ac:dyDescent="0.25">
      <c r="A1695" s="4" t="s">
        <v>735</v>
      </c>
    </row>
    <row r="1696" spans="1:1" ht="33.75" x14ac:dyDescent="0.25">
      <c r="A1696" s="2" t="s">
        <v>736</v>
      </c>
    </row>
    <row r="1697" spans="1:1" x14ac:dyDescent="0.25">
      <c r="A1697" s="2"/>
    </row>
    <row r="1698" spans="1:1" x14ac:dyDescent="0.25">
      <c r="A1698" s="5">
        <v>5.7638888888888885E-2</v>
      </c>
    </row>
    <row r="1699" spans="1:1" ht="180" x14ac:dyDescent="0.25">
      <c r="A1699" s="4" t="s">
        <v>737</v>
      </c>
    </row>
    <row r="1700" spans="1:1" ht="33.75" x14ac:dyDescent="0.25">
      <c r="A1700" s="2" t="s">
        <v>738</v>
      </c>
    </row>
    <row r="1701" spans="1:1" x14ac:dyDescent="0.25">
      <c r="A1701" s="2"/>
    </row>
    <row r="1702" spans="1:1" x14ac:dyDescent="0.25">
      <c r="A1702" s="5">
        <v>0.17291666666666669</v>
      </c>
    </row>
    <row r="1703" spans="1:1" ht="195" x14ac:dyDescent="0.25">
      <c r="A1703" s="4" t="s">
        <v>739</v>
      </c>
    </row>
    <row r="1704" spans="1:1" ht="33.75" x14ac:dyDescent="0.25">
      <c r="A1704" s="2" t="s">
        <v>706</v>
      </c>
    </row>
    <row r="1705" spans="1:1" x14ac:dyDescent="0.25">
      <c r="A1705" s="1" t="s">
        <v>72</v>
      </c>
    </row>
    <row r="1706" spans="1:1" x14ac:dyDescent="0.25">
      <c r="A1706" s="2"/>
    </row>
    <row r="1707" spans="1:1" x14ac:dyDescent="0.25">
      <c r="A1707" s="5">
        <v>0.72291666666666676</v>
      </c>
    </row>
    <row r="1708" spans="1:1" ht="150" x14ac:dyDescent="0.25">
      <c r="A1708" s="4" t="s">
        <v>740</v>
      </c>
    </row>
    <row r="1709" spans="1:1" ht="33.75" x14ac:dyDescent="0.25">
      <c r="A1709" s="2" t="s">
        <v>623</v>
      </c>
    </row>
    <row r="1710" spans="1:1" x14ac:dyDescent="0.25">
      <c r="A1710" s="2"/>
    </row>
    <row r="1711" spans="1:1" x14ac:dyDescent="0.25">
      <c r="A1711" s="5">
        <v>0.55625000000000002</v>
      </c>
    </row>
    <row r="1712" spans="1:1" ht="120" x14ac:dyDescent="0.25">
      <c r="A1712" s="4" t="s">
        <v>741</v>
      </c>
    </row>
    <row r="1713" spans="1:1" ht="33.75" x14ac:dyDescent="0.25">
      <c r="A1713" s="2" t="s">
        <v>742</v>
      </c>
    </row>
    <row r="1714" spans="1:1" x14ac:dyDescent="0.25">
      <c r="A1714" s="1" t="s">
        <v>72</v>
      </c>
    </row>
    <row r="1715" spans="1:1" x14ac:dyDescent="0.25">
      <c r="A1715" s="2"/>
    </row>
    <row r="1716" spans="1:1" x14ac:dyDescent="0.25">
      <c r="A1716" s="5">
        <v>0.51458333333333328</v>
      </c>
    </row>
    <row r="1717" spans="1:1" ht="135" x14ac:dyDescent="0.25">
      <c r="A1717" s="4" t="s">
        <v>743</v>
      </c>
    </row>
    <row r="1718" spans="1:1" ht="33.75" x14ac:dyDescent="0.25">
      <c r="A1718" s="2" t="s">
        <v>594</v>
      </c>
    </row>
    <row r="1719" spans="1:1" x14ac:dyDescent="0.25">
      <c r="A1719" s="2"/>
    </row>
    <row r="1720" spans="1:1" x14ac:dyDescent="0.25">
      <c r="A1720" s="5">
        <v>0.27986111111111112</v>
      </c>
    </row>
    <row r="1721" spans="1:1" ht="90" x14ac:dyDescent="0.25">
      <c r="A1721" s="4" t="s">
        <v>744</v>
      </c>
    </row>
    <row r="1722" spans="1:1" ht="33.75" x14ac:dyDescent="0.25">
      <c r="A1722" s="2" t="s">
        <v>606</v>
      </c>
    </row>
    <row r="1723" spans="1:1" x14ac:dyDescent="0.25">
      <c r="A1723" s="2"/>
    </row>
    <row r="1724" spans="1:1" x14ac:dyDescent="0.25">
      <c r="A1724" s="5">
        <v>0.29791666666666666</v>
      </c>
    </row>
    <row r="1725" spans="1:1" ht="60" x14ac:dyDescent="0.25">
      <c r="A1725" s="4" t="s">
        <v>745</v>
      </c>
    </row>
    <row r="1726" spans="1:1" ht="33.75" x14ac:dyDescent="0.25">
      <c r="A1726" s="2" t="s">
        <v>567</v>
      </c>
    </row>
    <row r="1727" spans="1:1" x14ac:dyDescent="0.25">
      <c r="A1727" s="2"/>
    </row>
    <row r="1728" spans="1:1" x14ac:dyDescent="0.25">
      <c r="A1728" s="5">
        <v>0.57916666666666672</v>
      </c>
    </row>
    <row r="1729" spans="1:1" ht="90" x14ac:dyDescent="0.25">
      <c r="A1729" s="4" t="s">
        <v>746</v>
      </c>
    </row>
    <row r="1730" spans="1:1" ht="33.75" x14ac:dyDescent="0.25">
      <c r="A1730" s="2" t="s">
        <v>747</v>
      </c>
    </row>
    <row r="1731" spans="1:1" x14ac:dyDescent="0.25">
      <c r="A1731" s="2"/>
    </row>
    <row r="1732" spans="1:1" x14ac:dyDescent="0.25">
      <c r="A1732" s="5">
        <v>6.5277777777777782E-2</v>
      </c>
    </row>
    <row r="1733" spans="1:1" ht="90" x14ac:dyDescent="0.25">
      <c r="A1733" s="4" t="s">
        <v>748</v>
      </c>
    </row>
    <row r="1734" spans="1:1" ht="33.75" x14ac:dyDescent="0.25">
      <c r="A1734" s="2" t="s">
        <v>608</v>
      </c>
    </row>
    <row r="1735" spans="1:1" x14ac:dyDescent="0.25">
      <c r="A1735" s="2"/>
    </row>
    <row r="1736" spans="1:1" x14ac:dyDescent="0.25">
      <c r="A1736" s="5">
        <v>0.3972222222222222</v>
      </c>
    </row>
    <row r="1737" spans="1:1" ht="255" x14ac:dyDescent="0.25">
      <c r="A1737" s="4" t="s">
        <v>749</v>
      </c>
    </row>
    <row r="1738" spans="1:1" ht="33.75" x14ac:dyDescent="0.25">
      <c r="A1738" s="2" t="s">
        <v>631</v>
      </c>
    </row>
    <row r="1739" spans="1:1" x14ac:dyDescent="0.25">
      <c r="A1739" s="1" t="s">
        <v>72</v>
      </c>
    </row>
    <row r="1740" spans="1:1" x14ac:dyDescent="0.25">
      <c r="A1740" s="2"/>
    </row>
    <row r="1741" spans="1:1" x14ac:dyDescent="0.25">
      <c r="A1741" s="5">
        <v>0.23611111111111113</v>
      </c>
    </row>
    <row r="1742" spans="1:1" ht="150" x14ac:dyDescent="0.25">
      <c r="A1742" s="4" t="s">
        <v>750</v>
      </c>
    </row>
    <row r="1743" spans="1:1" ht="33.75" x14ac:dyDescent="0.25">
      <c r="A1743" s="2" t="s">
        <v>734</v>
      </c>
    </row>
    <row r="1744" spans="1:1" x14ac:dyDescent="0.25">
      <c r="A1744" s="2"/>
    </row>
    <row r="1745" spans="1:1" x14ac:dyDescent="0.25">
      <c r="A1745" s="5">
        <v>0.13958333333333334</v>
      </c>
    </row>
    <row r="1746" spans="1:1" ht="255" x14ac:dyDescent="0.25">
      <c r="A1746" s="4" t="s">
        <v>751</v>
      </c>
    </row>
    <row r="1747" spans="1:1" ht="33.75" x14ac:dyDescent="0.25">
      <c r="A1747" s="2" t="s">
        <v>535</v>
      </c>
    </row>
    <row r="1748" spans="1:1" x14ac:dyDescent="0.25">
      <c r="A1748" s="2"/>
    </row>
    <row r="1749" spans="1:1" x14ac:dyDescent="0.25">
      <c r="A1749" s="5">
        <v>0.23680555555555557</v>
      </c>
    </row>
    <row r="1750" spans="1:1" ht="270" x14ac:dyDescent="0.25">
      <c r="A1750" s="4" t="s">
        <v>752</v>
      </c>
    </row>
    <row r="1751" spans="1:1" ht="33.75" x14ac:dyDescent="0.25">
      <c r="A1751" s="2" t="s">
        <v>669</v>
      </c>
    </row>
    <row r="1752" spans="1:1" x14ac:dyDescent="0.25">
      <c r="A1752" s="2"/>
    </row>
    <row r="1753" spans="1:1" x14ac:dyDescent="0.25">
      <c r="A1753" s="5">
        <v>0.27499999999999997</v>
      </c>
    </row>
    <row r="1754" spans="1:1" ht="120" x14ac:dyDescent="0.25">
      <c r="A1754" s="4" t="s">
        <v>753</v>
      </c>
    </row>
    <row r="1755" spans="1:1" ht="33.75" x14ac:dyDescent="0.25">
      <c r="A1755" s="2" t="s">
        <v>754</v>
      </c>
    </row>
    <row r="1756" spans="1:1" x14ac:dyDescent="0.25">
      <c r="A1756" s="2"/>
    </row>
    <row r="1757" spans="1:1" x14ac:dyDescent="0.25">
      <c r="A1757" s="5">
        <v>0.4597222222222222</v>
      </c>
    </row>
    <row r="1758" spans="1:1" ht="135" x14ac:dyDescent="0.25">
      <c r="A1758" s="4" t="s">
        <v>755</v>
      </c>
    </row>
    <row r="1759" spans="1:1" ht="33.75" x14ac:dyDescent="0.25">
      <c r="A1759" s="2" t="s">
        <v>756</v>
      </c>
    </row>
    <row r="1760" spans="1:1" x14ac:dyDescent="0.25">
      <c r="A1760" s="1" t="s">
        <v>72</v>
      </c>
    </row>
    <row r="1761" spans="1:1" x14ac:dyDescent="0.25">
      <c r="A1761" s="2"/>
    </row>
    <row r="1762" spans="1:1" x14ac:dyDescent="0.25">
      <c r="A1762" s="5">
        <v>9.930555555555555E-2</v>
      </c>
    </row>
    <row r="1763" spans="1:1" ht="165" x14ac:dyDescent="0.25">
      <c r="A1763" s="4" t="s">
        <v>757</v>
      </c>
    </row>
    <row r="1764" spans="1:1" ht="33.75" x14ac:dyDescent="0.25">
      <c r="A1764" s="2" t="s">
        <v>575</v>
      </c>
    </row>
    <row r="1765" spans="1:1" x14ac:dyDescent="0.25">
      <c r="A1765" s="2"/>
    </row>
    <row r="1766" spans="1:1" x14ac:dyDescent="0.25">
      <c r="A1766" s="5">
        <v>0.56874999999999998</v>
      </c>
    </row>
    <row r="1767" spans="1:1" ht="120" x14ac:dyDescent="0.25">
      <c r="A1767" s="4" t="s">
        <v>758</v>
      </c>
    </row>
    <row r="1768" spans="1:1" ht="33.75" x14ac:dyDescent="0.25">
      <c r="A1768" s="2" t="s">
        <v>759</v>
      </c>
    </row>
    <row r="1769" spans="1:1" x14ac:dyDescent="0.25">
      <c r="A1769" s="1" t="s">
        <v>72</v>
      </c>
    </row>
    <row r="1770" spans="1:1" x14ac:dyDescent="0.25">
      <c r="A1770" s="2"/>
    </row>
    <row r="1771" spans="1:1" x14ac:dyDescent="0.25">
      <c r="A1771" s="5">
        <v>0.23263888888888887</v>
      </c>
    </row>
    <row r="1772" spans="1:1" ht="255" x14ac:dyDescent="0.25">
      <c r="A1772" s="4" t="s">
        <v>760</v>
      </c>
    </row>
    <row r="1773" spans="1:1" ht="33.75" x14ac:dyDescent="0.25">
      <c r="A1773" s="2" t="s">
        <v>761</v>
      </c>
    </row>
    <row r="1774" spans="1:1" x14ac:dyDescent="0.25">
      <c r="A1774" s="1" t="s">
        <v>72</v>
      </c>
    </row>
    <row r="1775" spans="1:1" x14ac:dyDescent="0.25">
      <c r="A1775" s="2"/>
    </row>
    <row r="1776" spans="1:1" x14ac:dyDescent="0.25">
      <c r="A1776" s="5">
        <v>0.57847222222222217</v>
      </c>
    </row>
    <row r="1777" spans="1:1" ht="105" x14ac:dyDescent="0.25">
      <c r="A1777" s="4" t="s">
        <v>762</v>
      </c>
    </row>
    <row r="1778" spans="1:1" ht="33.75" x14ac:dyDescent="0.25">
      <c r="A1778" s="2" t="s">
        <v>763</v>
      </c>
    </row>
    <row r="1779" spans="1:1" x14ac:dyDescent="0.25">
      <c r="A1779" s="1" t="s">
        <v>72</v>
      </c>
    </row>
    <row r="1780" spans="1:1" x14ac:dyDescent="0.25">
      <c r="A1780" s="2"/>
    </row>
    <row r="1781" spans="1:1" x14ac:dyDescent="0.25">
      <c r="A1781" s="5">
        <v>0.56319444444444444</v>
      </c>
    </row>
    <row r="1782" spans="1:1" ht="135" x14ac:dyDescent="0.25">
      <c r="A1782" s="4" t="s">
        <v>764</v>
      </c>
    </row>
    <row r="1783" spans="1:1" ht="33.75" x14ac:dyDescent="0.25">
      <c r="A1783" s="2" t="s">
        <v>765</v>
      </c>
    </row>
    <row r="1784" spans="1:1" x14ac:dyDescent="0.25">
      <c r="A1784" s="1" t="s">
        <v>72</v>
      </c>
    </row>
    <row r="1785" spans="1:1" x14ac:dyDescent="0.25">
      <c r="A1785" s="2"/>
    </row>
    <row r="1786" spans="1:1" x14ac:dyDescent="0.25">
      <c r="A1786" s="5">
        <v>0.41041666666666665</v>
      </c>
    </row>
    <row r="1787" spans="1:1" ht="180" x14ac:dyDescent="0.25">
      <c r="A1787" s="4" t="s">
        <v>766</v>
      </c>
    </row>
    <row r="1788" spans="1:1" ht="33.75" x14ac:dyDescent="0.25">
      <c r="A1788" s="2" t="s">
        <v>524</v>
      </c>
    </row>
    <row r="1789" spans="1:1" x14ac:dyDescent="0.25">
      <c r="A1789" s="2"/>
    </row>
    <row r="1790" spans="1:1" x14ac:dyDescent="0.25">
      <c r="A1790" s="5">
        <v>0.20902777777777778</v>
      </c>
    </row>
    <row r="1791" spans="1:1" ht="90" x14ac:dyDescent="0.25">
      <c r="A1791" s="4" t="s">
        <v>767</v>
      </c>
    </row>
    <row r="1792" spans="1:1" ht="33.75" x14ac:dyDescent="0.25">
      <c r="A1792" s="2" t="s">
        <v>768</v>
      </c>
    </row>
    <row r="1793" spans="1:1" x14ac:dyDescent="0.25">
      <c r="A1793" s="1" t="s">
        <v>72</v>
      </c>
    </row>
    <row r="1794" spans="1:1" x14ac:dyDescent="0.25">
      <c r="A1794" s="2"/>
    </row>
    <row r="1795" spans="1:1" x14ac:dyDescent="0.25">
      <c r="A1795" s="5">
        <v>0.33611111111111108</v>
      </c>
    </row>
    <row r="1796" spans="1:1" ht="120" x14ac:dyDescent="0.25">
      <c r="A1796" s="4" t="s">
        <v>769</v>
      </c>
    </row>
    <row r="1797" spans="1:1" ht="33.75" x14ac:dyDescent="0.25">
      <c r="A1797" s="2" t="s">
        <v>643</v>
      </c>
    </row>
    <row r="1798" spans="1:1" x14ac:dyDescent="0.25">
      <c r="A1798" s="1" t="s">
        <v>72</v>
      </c>
    </row>
    <row r="1799" spans="1:1" x14ac:dyDescent="0.25">
      <c r="A1799" s="2"/>
    </row>
    <row r="1800" spans="1:1" x14ac:dyDescent="0.25">
      <c r="A1800" s="5">
        <v>0.29791666666666666</v>
      </c>
    </row>
    <row r="1801" spans="1:1" ht="150" x14ac:dyDescent="0.25">
      <c r="A1801" s="4" t="s">
        <v>770</v>
      </c>
    </row>
    <row r="1802" spans="1:1" ht="33.75" x14ac:dyDescent="0.25">
      <c r="A1802" s="2" t="s">
        <v>771</v>
      </c>
    </row>
    <row r="1803" spans="1:1" x14ac:dyDescent="0.25">
      <c r="A1803" s="1" t="s">
        <v>72</v>
      </c>
    </row>
    <row r="1804" spans="1:1" x14ac:dyDescent="0.25">
      <c r="A1804" s="2"/>
    </row>
    <row r="1805" spans="1:1" x14ac:dyDescent="0.25">
      <c r="A1805" s="5">
        <v>4.2361111111111106E-2</v>
      </c>
    </row>
    <row r="1806" spans="1:1" ht="135" x14ac:dyDescent="0.25">
      <c r="A1806" s="4" t="s">
        <v>772</v>
      </c>
    </row>
    <row r="1807" spans="1:1" ht="33.75" x14ac:dyDescent="0.25">
      <c r="A1807" s="2" t="s">
        <v>773</v>
      </c>
    </row>
    <row r="1808" spans="1:1" x14ac:dyDescent="0.25">
      <c r="A1808" s="2"/>
    </row>
    <row r="1809" spans="1:1" x14ac:dyDescent="0.25">
      <c r="A1809" s="5">
        <v>0.58680555555555558</v>
      </c>
    </row>
    <row r="1810" spans="1:1" ht="75" x14ac:dyDescent="0.25">
      <c r="A1810" s="4" t="s">
        <v>774</v>
      </c>
    </row>
    <row r="1811" spans="1:1" ht="33.75" x14ac:dyDescent="0.25">
      <c r="A1811" s="2" t="s">
        <v>775</v>
      </c>
    </row>
    <row r="1812" spans="1:1" x14ac:dyDescent="0.25">
      <c r="A1812" s="1" t="s">
        <v>72</v>
      </c>
    </row>
    <row r="1813" spans="1:1" x14ac:dyDescent="0.25">
      <c r="A1813" s="2"/>
    </row>
    <row r="1814" spans="1:1" x14ac:dyDescent="0.25">
      <c r="A1814" s="5">
        <v>0.27986111111111112</v>
      </c>
    </row>
    <row r="1815" spans="1:1" ht="90" x14ac:dyDescent="0.25">
      <c r="A1815" s="4" t="s">
        <v>776</v>
      </c>
    </row>
    <row r="1816" spans="1:1" ht="33.75" x14ac:dyDescent="0.25">
      <c r="A1816" s="2" t="s">
        <v>777</v>
      </c>
    </row>
    <row r="1817" spans="1:1" x14ac:dyDescent="0.25">
      <c r="A1817" s="1" t="s">
        <v>72</v>
      </c>
    </row>
    <row r="1818" spans="1:1" x14ac:dyDescent="0.25">
      <c r="A1818" s="2"/>
    </row>
    <row r="1819" spans="1:1" x14ac:dyDescent="0.25">
      <c r="A1819" s="5">
        <v>0.19166666666666665</v>
      </c>
    </row>
    <row r="1820" spans="1:1" ht="135" x14ac:dyDescent="0.25">
      <c r="A1820" s="4" t="s">
        <v>778</v>
      </c>
    </row>
    <row r="1821" spans="1:1" ht="33.75" x14ac:dyDescent="0.25">
      <c r="A1821" s="2" t="s">
        <v>779</v>
      </c>
    </row>
    <row r="1822" spans="1:1" x14ac:dyDescent="0.25">
      <c r="A1822" s="1" t="s">
        <v>72</v>
      </c>
    </row>
    <row r="1823" spans="1:1" x14ac:dyDescent="0.25">
      <c r="A1823" s="2"/>
    </row>
    <row r="1824" spans="1:1" x14ac:dyDescent="0.25">
      <c r="A1824" s="5">
        <v>0.14444444444444446</v>
      </c>
    </row>
    <row r="1825" spans="1:1" ht="75" x14ac:dyDescent="0.25">
      <c r="A1825" s="4" t="s">
        <v>780</v>
      </c>
    </row>
    <row r="1826" spans="1:1" ht="33.75" x14ac:dyDescent="0.25">
      <c r="A1826" s="2" t="s">
        <v>514</v>
      </c>
    </row>
    <row r="1827" spans="1:1" x14ac:dyDescent="0.25">
      <c r="A1827" s="1" t="s">
        <v>72</v>
      </c>
    </row>
    <row r="1828" spans="1:1" x14ac:dyDescent="0.25">
      <c r="A1828" s="2"/>
    </row>
    <row r="1829" spans="1:1" x14ac:dyDescent="0.25">
      <c r="A1829" s="5">
        <v>0.5131944444444444</v>
      </c>
    </row>
    <row r="1830" spans="1:1" ht="75" x14ac:dyDescent="0.25">
      <c r="A1830" s="4" t="s">
        <v>781</v>
      </c>
    </row>
    <row r="1831" spans="1:1" ht="33.75" x14ac:dyDescent="0.25">
      <c r="A1831" s="2" t="s">
        <v>554</v>
      </c>
    </row>
    <row r="1832" spans="1:1" x14ac:dyDescent="0.25">
      <c r="A1832" s="1" t="s">
        <v>72</v>
      </c>
    </row>
    <row r="1833" spans="1:1" x14ac:dyDescent="0.25">
      <c r="A1833" s="2"/>
    </row>
    <row r="1834" spans="1:1" x14ac:dyDescent="0.25">
      <c r="A1834" s="5">
        <v>0.53402777777777777</v>
      </c>
    </row>
    <row r="1835" spans="1:1" ht="75" x14ac:dyDescent="0.25">
      <c r="A1835" s="4" t="s">
        <v>782</v>
      </c>
    </row>
    <row r="1836" spans="1:1" ht="33.75" x14ac:dyDescent="0.25">
      <c r="A1836" s="2" t="s">
        <v>783</v>
      </c>
    </row>
    <row r="1837" spans="1:1" x14ac:dyDescent="0.25">
      <c r="A1837" s="1" t="s">
        <v>72</v>
      </c>
    </row>
    <row r="1838" spans="1:1" x14ac:dyDescent="0.25">
      <c r="A1838" s="2"/>
    </row>
    <row r="1839" spans="1:1" x14ac:dyDescent="0.25">
      <c r="A1839" s="5">
        <v>0.32083333333333336</v>
      </c>
    </row>
    <row r="1840" spans="1:1" ht="150" x14ac:dyDescent="0.25">
      <c r="A1840" s="4" t="s">
        <v>784</v>
      </c>
    </row>
    <row r="1841" spans="1:1" ht="33.75" x14ac:dyDescent="0.25">
      <c r="A1841" s="2" t="s">
        <v>785</v>
      </c>
    </row>
    <row r="1842" spans="1:1" x14ac:dyDescent="0.25">
      <c r="A1842" s="2"/>
    </row>
    <row r="1843" spans="1:1" x14ac:dyDescent="0.25">
      <c r="A1843" s="5">
        <v>0.50416666666666665</v>
      </c>
    </row>
    <row r="1844" spans="1:1" ht="135" x14ac:dyDescent="0.25">
      <c r="A1844" s="4" t="s">
        <v>786</v>
      </c>
    </row>
    <row r="1845" spans="1:1" ht="33.75" x14ac:dyDescent="0.25">
      <c r="A1845" s="2" t="s">
        <v>592</v>
      </c>
    </row>
    <row r="1846" spans="1:1" x14ac:dyDescent="0.25">
      <c r="A1846" s="1" t="s">
        <v>72</v>
      </c>
    </row>
    <row r="1847" spans="1:1" x14ac:dyDescent="0.25">
      <c r="A1847" s="2"/>
    </row>
    <row r="1848" spans="1:1" x14ac:dyDescent="0.25">
      <c r="A1848" s="5">
        <v>0.58680555555555558</v>
      </c>
    </row>
    <row r="1849" spans="1:1" ht="105" x14ac:dyDescent="0.25">
      <c r="A1849" s="4" t="s">
        <v>787</v>
      </c>
    </row>
    <row r="1850" spans="1:1" ht="33.75" x14ac:dyDescent="0.25">
      <c r="A1850" s="2" t="s">
        <v>522</v>
      </c>
    </row>
    <row r="1851" spans="1:1" x14ac:dyDescent="0.25">
      <c r="A1851" s="1" t="s">
        <v>72</v>
      </c>
    </row>
    <row r="1852" spans="1:1" x14ac:dyDescent="0.25">
      <c r="A1852" s="2"/>
    </row>
    <row r="1853" spans="1:1" x14ac:dyDescent="0.25">
      <c r="A1853" s="5">
        <v>0.37222222222222223</v>
      </c>
    </row>
    <row r="1854" spans="1:1" ht="135" x14ac:dyDescent="0.25">
      <c r="A1854" s="4" t="s">
        <v>788</v>
      </c>
    </row>
    <row r="1855" spans="1:1" ht="33.75" x14ac:dyDescent="0.25">
      <c r="A1855" s="2" t="s">
        <v>575</v>
      </c>
    </row>
    <row r="1856" spans="1:1" x14ac:dyDescent="0.25">
      <c r="A1856" s="1" t="s">
        <v>72</v>
      </c>
    </row>
    <row r="1857" spans="1:1" x14ac:dyDescent="0.25">
      <c r="A1857" s="2"/>
    </row>
    <row r="1858" spans="1:1" x14ac:dyDescent="0.25">
      <c r="A1858" s="5">
        <v>0.31736111111111115</v>
      </c>
    </row>
    <row r="1859" spans="1:1" ht="90" x14ac:dyDescent="0.25">
      <c r="A1859" s="4" t="s">
        <v>789</v>
      </c>
    </row>
    <row r="1860" spans="1:1" ht="33.75" x14ac:dyDescent="0.25">
      <c r="A1860" s="2" t="s">
        <v>554</v>
      </c>
    </row>
    <row r="1861" spans="1:1" x14ac:dyDescent="0.25">
      <c r="A1861" s="1" t="s">
        <v>72</v>
      </c>
    </row>
    <row r="1862" spans="1:1" x14ac:dyDescent="0.25">
      <c r="A1862" s="2"/>
    </row>
    <row r="1863" spans="1:1" x14ac:dyDescent="0.25">
      <c r="A1863" s="5">
        <v>0.6</v>
      </c>
    </row>
    <row r="1864" spans="1:1" ht="90" x14ac:dyDescent="0.25">
      <c r="A1864" s="4" t="s">
        <v>790</v>
      </c>
    </row>
    <row r="1865" spans="1:1" ht="33.75" x14ac:dyDescent="0.25">
      <c r="A1865" s="2" t="s">
        <v>791</v>
      </c>
    </row>
    <row r="1866" spans="1:1" x14ac:dyDescent="0.25">
      <c r="A1866" s="1" t="s">
        <v>72</v>
      </c>
    </row>
    <row r="1867" spans="1:1" x14ac:dyDescent="0.25">
      <c r="A1867" s="2"/>
    </row>
    <row r="1868" spans="1:1" x14ac:dyDescent="0.25">
      <c r="A1868" s="5">
        <v>0.30555555555555552</v>
      </c>
    </row>
    <row r="1869" spans="1:1" ht="150" x14ac:dyDescent="0.25">
      <c r="A1869" s="4" t="s">
        <v>792</v>
      </c>
    </row>
    <row r="1870" spans="1:1" ht="33.75" x14ac:dyDescent="0.25">
      <c r="A1870" s="2" t="s">
        <v>537</v>
      </c>
    </row>
    <row r="1871" spans="1:1" x14ac:dyDescent="0.25">
      <c r="A1871" s="2"/>
    </row>
    <row r="1872" spans="1:1" x14ac:dyDescent="0.25">
      <c r="A1872" s="5">
        <v>0.35416666666666669</v>
      </c>
    </row>
    <row r="1873" spans="1:1" ht="135" x14ac:dyDescent="0.25">
      <c r="A1873" s="4" t="s">
        <v>793</v>
      </c>
    </row>
    <row r="1874" spans="1:1" ht="33.75" x14ac:dyDescent="0.25">
      <c r="A1874" s="2" t="s">
        <v>602</v>
      </c>
    </row>
    <row r="1875" spans="1:1" x14ac:dyDescent="0.25">
      <c r="A1875" s="2"/>
    </row>
    <row r="1876" spans="1:1" x14ac:dyDescent="0.25">
      <c r="A1876" s="5">
        <v>0.27291666666666664</v>
      </c>
    </row>
    <row r="1877" spans="1:1" ht="90" x14ac:dyDescent="0.25">
      <c r="A1877" s="4" t="s">
        <v>794</v>
      </c>
    </row>
    <row r="1878" spans="1:1" ht="33.75" x14ac:dyDescent="0.25">
      <c r="A1878" s="2" t="s">
        <v>659</v>
      </c>
    </row>
    <row r="1879" spans="1:1" x14ac:dyDescent="0.25">
      <c r="A1879" s="1" t="s">
        <v>72</v>
      </c>
    </row>
    <row r="1880" spans="1:1" x14ac:dyDescent="0.25">
      <c r="A1880" s="2"/>
    </row>
    <row r="1881" spans="1:1" x14ac:dyDescent="0.25">
      <c r="A1881" s="5">
        <v>0.28888888888888892</v>
      </c>
    </row>
    <row r="1882" spans="1:1" ht="150" x14ac:dyDescent="0.25">
      <c r="A1882" s="4" t="s">
        <v>795</v>
      </c>
    </row>
    <row r="1883" spans="1:1" ht="33.75" x14ac:dyDescent="0.25">
      <c r="A1883" s="2" t="s">
        <v>796</v>
      </c>
    </row>
    <row r="1884" spans="1:1" x14ac:dyDescent="0.25">
      <c r="A1884" s="1" t="s">
        <v>72</v>
      </c>
    </row>
    <row r="1885" spans="1:1" x14ac:dyDescent="0.25">
      <c r="A1885" s="2"/>
    </row>
    <row r="1886" spans="1:1" x14ac:dyDescent="0.25">
      <c r="A1886" s="3">
        <v>5.078703703703704E-2</v>
      </c>
    </row>
    <row r="1887" spans="1:1" ht="165" x14ac:dyDescent="0.25">
      <c r="A1887" s="4" t="s">
        <v>797</v>
      </c>
    </row>
    <row r="1888" spans="1:1" ht="33.75" x14ac:dyDescent="0.25">
      <c r="A1888" s="2" t="s">
        <v>798</v>
      </c>
    </row>
    <row r="1889" spans="1:1" x14ac:dyDescent="0.25">
      <c r="A1889" s="1" t="s">
        <v>72</v>
      </c>
    </row>
    <row r="1890" spans="1:1" x14ac:dyDescent="0.25">
      <c r="A1890" s="2"/>
    </row>
    <row r="1891" spans="1:1" x14ac:dyDescent="0.25">
      <c r="A1891" s="5">
        <v>0.23124999999999998</v>
      </c>
    </row>
    <row r="1892" spans="1:1" ht="255" x14ac:dyDescent="0.25">
      <c r="A1892" s="4" t="s">
        <v>799</v>
      </c>
    </row>
    <row r="1893" spans="1:1" ht="33.75" x14ac:dyDescent="0.25">
      <c r="A1893" s="2" t="s">
        <v>582</v>
      </c>
    </row>
    <row r="1894" spans="1:1" x14ac:dyDescent="0.25">
      <c r="A1894" s="1" t="s">
        <v>72</v>
      </c>
    </row>
    <row r="1895" spans="1:1" x14ac:dyDescent="0.25">
      <c r="A1895" s="2"/>
    </row>
    <row r="1896" spans="1:1" x14ac:dyDescent="0.25">
      <c r="A1896" s="6">
        <v>1.3826388888888888</v>
      </c>
    </row>
    <row r="1897" spans="1:1" ht="120" x14ac:dyDescent="0.25">
      <c r="A1897" s="4" t="s">
        <v>800</v>
      </c>
    </row>
    <row r="1898" spans="1:1" ht="33.75" x14ac:dyDescent="0.25">
      <c r="A1898" s="2" t="s">
        <v>520</v>
      </c>
    </row>
    <row r="1899" spans="1:1" x14ac:dyDescent="0.25">
      <c r="A1899" s="1" t="s">
        <v>72</v>
      </c>
    </row>
    <row r="1900" spans="1:1" x14ac:dyDescent="0.25">
      <c r="A1900" s="2"/>
    </row>
    <row r="1901" spans="1:1" x14ac:dyDescent="0.25">
      <c r="A1901" s="5">
        <v>0.59791666666666665</v>
      </c>
    </row>
    <row r="1902" spans="1:1" ht="165" x14ac:dyDescent="0.25">
      <c r="A1902" s="4" t="s">
        <v>801</v>
      </c>
    </row>
    <row r="1903" spans="1:1" ht="33.75" x14ac:dyDescent="0.25">
      <c r="A1903" s="2" t="s">
        <v>802</v>
      </c>
    </row>
    <row r="1904" spans="1:1" x14ac:dyDescent="0.25">
      <c r="A1904" s="1" t="s">
        <v>72</v>
      </c>
    </row>
    <row r="1905" spans="1:1" x14ac:dyDescent="0.25">
      <c r="A1905" s="2"/>
    </row>
    <row r="1906" spans="1:1" x14ac:dyDescent="0.25">
      <c r="A1906" s="5">
        <v>8.9583333333333334E-2</v>
      </c>
    </row>
    <row r="1907" spans="1:1" ht="75" x14ac:dyDescent="0.25">
      <c r="A1907" s="4" t="s">
        <v>803</v>
      </c>
    </row>
    <row r="1908" spans="1:1" ht="33.75" x14ac:dyDescent="0.25">
      <c r="A1908" s="2" t="s">
        <v>771</v>
      </c>
    </row>
    <row r="1909" spans="1:1" x14ac:dyDescent="0.25">
      <c r="A1909" s="1" t="s">
        <v>72</v>
      </c>
    </row>
    <row r="1910" spans="1:1" x14ac:dyDescent="0.25">
      <c r="A1910" s="2"/>
    </row>
    <row r="1911" spans="1:1" x14ac:dyDescent="0.25">
      <c r="A1911" s="5">
        <v>0.58124999999999993</v>
      </c>
    </row>
    <row r="1912" spans="1:1" ht="90" x14ac:dyDescent="0.25">
      <c r="A1912" s="4" t="s">
        <v>804</v>
      </c>
    </row>
    <row r="1913" spans="1:1" ht="33.75" x14ac:dyDescent="0.25">
      <c r="A1913" s="2" t="s">
        <v>594</v>
      </c>
    </row>
    <row r="1914" spans="1:1" x14ac:dyDescent="0.25">
      <c r="A1914" s="1" t="s">
        <v>72</v>
      </c>
    </row>
    <row r="1915" spans="1:1" x14ac:dyDescent="0.25">
      <c r="A1915" s="2"/>
    </row>
    <row r="1916" spans="1:1" x14ac:dyDescent="0.25">
      <c r="A1916" s="5">
        <v>0.59444444444444444</v>
      </c>
    </row>
    <row r="1917" spans="1:1" ht="135" x14ac:dyDescent="0.25">
      <c r="A1917" s="4" t="s">
        <v>805</v>
      </c>
    </row>
    <row r="1918" spans="1:1" ht="33.75" x14ac:dyDescent="0.25">
      <c r="A1918" s="2" t="s">
        <v>806</v>
      </c>
    </row>
    <row r="1919" spans="1:1" x14ac:dyDescent="0.25">
      <c r="A1919" s="1" t="s">
        <v>72</v>
      </c>
    </row>
    <row r="1920" spans="1:1" x14ac:dyDescent="0.25">
      <c r="A1920" s="2"/>
    </row>
    <row r="1921" spans="1:1" x14ac:dyDescent="0.25">
      <c r="A1921" s="5">
        <v>0.28888888888888892</v>
      </c>
    </row>
    <row r="1922" spans="1:1" ht="90" x14ac:dyDescent="0.25">
      <c r="A1922" s="4" t="s">
        <v>807</v>
      </c>
    </row>
    <row r="1923" spans="1:1" ht="33.75" x14ac:dyDescent="0.25">
      <c r="A1923" s="2" t="s">
        <v>808</v>
      </c>
    </row>
    <row r="1924" spans="1:1" x14ac:dyDescent="0.25">
      <c r="A1924" s="2"/>
    </row>
    <row r="1925" spans="1:1" x14ac:dyDescent="0.25">
      <c r="A1925" s="5">
        <v>0.33194444444444443</v>
      </c>
    </row>
    <row r="1926" spans="1:1" ht="75" x14ac:dyDescent="0.25">
      <c r="A1926" s="4" t="s">
        <v>809</v>
      </c>
    </row>
    <row r="1927" spans="1:1" ht="33.75" x14ac:dyDescent="0.25">
      <c r="A1927" s="2" t="s">
        <v>810</v>
      </c>
    </row>
    <row r="1928" spans="1:1" x14ac:dyDescent="0.25">
      <c r="A1928" s="1" t="s">
        <v>72</v>
      </c>
    </row>
    <row r="1929" spans="1:1" x14ac:dyDescent="0.25">
      <c r="A1929" s="2"/>
    </row>
    <row r="1930" spans="1:1" x14ac:dyDescent="0.25">
      <c r="A1930" s="5">
        <v>0.43194444444444446</v>
      </c>
    </row>
    <row r="1931" spans="1:1" ht="135" x14ac:dyDescent="0.25">
      <c r="A1931" s="4" t="s">
        <v>811</v>
      </c>
    </row>
    <row r="1932" spans="1:1" ht="33.75" x14ac:dyDescent="0.25">
      <c r="A1932" s="2" t="s">
        <v>812</v>
      </c>
    </row>
    <row r="1933" spans="1:1" x14ac:dyDescent="0.25">
      <c r="A1933" s="2"/>
    </row>
    <row r="1934" spans="1:1" x14ac:dyDescent="0.25">
      <c r="A1934" s="5">
        <v>0.37986111111111115</v>
      </c>
    </row>
    <row r="1935" spans="1:1" ht="120" x14ac:dyDescent="0.25">
      <c r="A1935" s="4" t="s">
        <v>813</v>
      </c>
    </row>
    <row r="1936" spans="1:1" ht="33.75" x14ac:dyDescent="0.25">
      <c r="A1936" s="2" t="s">
        <v>814</v>
      </c>
    </row>
    <row r="1937" spans="1:1" x14ac:dyDescent="0.25">
      <c r="A1937" s="2"/>
    </row>
    <row r="1938" spans="1:1" x14ac:dyDescent="0.25">
      <c r="A1938" s="5">
        <v>0.51388888888888895</v>
      </c>
    </row>
    <row r="1939" spans="1:1" ht="195" x14ac:dyDescent="0.25">
      <c r="A1939" s="4" t="s">
        <v>815</v>
      </c>
    </row>
    <row r="1940" spans="1:1" ht="33.75" x14ac:dyDescent="0.25">
      <c r="A1940" s="2" t="s">
        <v>816</v>
      </c>
    </row>
    <row r="1941" spans="1:1" x14ac:dyDescent="0.25">
      <c r="A1941" s="1" t="s">
        <v>72</v>
      </c>
    </row>
    <row r="1942" spans="1:1" x14ac:dyDescent="0.25">
      <c r="A1942" s="2"/>
    </row>
    <row r="1943" spans="1:1" x14ac:dyDescent="0.25">
      <c r="A1943" s="5">
        <v>0.35000000000000003</v>
      </c>
    </row>
    <row r="1944" spans="1:1" ht="120" x14ac:dyDescent="0.25">
      <c r="A1944" s="4" t="s">
        <v>817</v>
      </c>
    </row>
    <row r="1945" spans="1:1" ht="33.75" x14ac:dyDescent="0.25">
      <c r="A1945" s="2" t="s">
        <v>569</v>
      </c>
    </row>
    <row r="1946" spans="1:1" x14ac:dyDescent="0.25">
      <c r="A1946" s="2"/>
    </row>
    <row r="1947" spans="1:1" x14ac:dyDescent="0.25">
      <c r="A1947" s="5">
        <v>0.37222222222222223</v>
      </c>
    </row>
    <row r="1948" spans="1:1" ht="165" x14ac:dyDescent="0.25">
      <c r="A1948" s="4" t="s">
        <v>818</v>
      </c>
    </row>
    <row r="1949" spans="1:1" ht="33.75" x14ac:dyDescent="0.25">
      <c r="A1949" s="2" t="s">
        <v>819</v>
      </c>
    </row>
    <row r="1950" spans="1:1" x14ac:dyDescent="0.25">
      <c r="A1950" s="2"/>
    </row>
    <row r="1951" spans="1:1" x14ac:dyDescent="0.25">
      <c r="A1951" s="5">
        <v>0.3</v>
      </c>
    </row>
    <row r="1952" spans="1:1" ht="165" x14ac:dyDescent="0.25">
      <c r="A1952" s="4" t="s">
        <v>820</v>
      </c>
    </row>
    <row r="1953" spans="1:1" ht="33.75" x14ac:dyDescent="0.25">
      <c r="A1953" s="2" t="s">
        <v>821</v>
      </c>
    </row>
    <row r="1954" spans="1:1" x14ac:dyDescent="0.25">
      <c r="A1954" s="2"/>
    </row>
    <row r="1955" spans="1:1" x14ac:dyDescent="0.25">
      <c r="A1955" s="5">
        <v>0.3576388888888889</v>
      </c>
    </row>
    <row r="1956" spans="1:1" ht="90" x14ac:dyDescent="0.25">
      <c r="A1956" s="4" t="s">
        <v>822</v>
      </c>
    </row>
    <row r="1957" spans="1:1" ht="33.75" x14ac:dyDescent="0.25">
      <c r="A1957" s="2" t="s">
        <v>621</v>
      </c>
    </row>
    <row r="1958" spans="1:1" x14ac:dyDescent="0.25">
      <c r="A1958" s="1" t="s">
        <v>72</v>
      </c>
    </row>
    <row r="1959" spans="1:1" x14ac:dyDescent="0.25">
      <c r="A1959" s="2"/>
    </row>
    <row r="1960" spans="1:1" x14ac:dyDescent="0.25">
      <c r="A1960" s="5">
        <v>0.24374999999999999</v>
      </c>
    </row>
    <row r="1961" spans="1:1" ht="150" x14ac:dyDescent="0.25">
      <c r="A1961" s="4" t="s">
        <v>823</v>
      </c>
    </row>
    <row r="1962" spans="1:1" ht="33.75" x14ac:dyDescent="0.25">
      <c r="A1962" s="2" t="s">
        <v>575</v>
      </c>
    </row>
    <row r="1963" spans="1:1" x14ac:dyDescent="0.25">
      <c r="A1963" s="1" t="s">
        <v>72</v>
      </c>
    </row>
    <row r="1964" spans="1:1" x14ac:dyDescent="0.25">
      <c r="A1964" s="2"/>
    </row>
    <row r="1965" spans="1:1" x14ac:dyDescent="0.25">
      <c r="A1965" s="5">
        <v>0.19305555555555554</v>
      </c>
    </row>
    <row r="1966" spans="1:1" ht="120" x14ac:dyDescent="0.25">
      <c r="A1966" s="4" t="s">
        <v>824</v>
      </c>
    </row>
    <row r="1967" spans="1:1" ht="33.75" x14ac:dyDescent="0.25">
      <c r="A1967" s="2" t="s">
        <v>546</v>
      </c>
    </row>
    <row r="1968" spans="1:1" x14ac:dyDescent="0.25">
      <c r="A1968" s="2"/>
    </row>
    <row r="1969" spans="1:1" x14ac:dyDescent="0.25">
      <c r="A1969" s="5">
        <v>0.42430555555555555</v>
      </c>
    </row>
    <row r="1970" spans="1:1" ht="105" x14ac:dyDescent="0.25">
      <c r="A1970" s="4" t="s">
        <v>825</v>
      </c>
    </row>
    <row r="1971" spans="1:1" ht="33.75" x14ac:dyDescent="0.25">
      <c r="A1971" s="2" t="s">
        <v>533</v>
      </c>
    </row>
    <row r="1972" spans="1:1" x14ac:dyDescent="0.25">
      <c r="A1972" s="1" t="s">
        <v>72</v>
      </c>
    </row>
    <row r="1973" spans="1:1" x14ac:dyDescent="0.25">
      <c r="A1973" s="2"/>
    </row>
    <row r="1974" spans="1:1" x14ac:dyDescent="0.25">
      <c r="A1974" s="5">
        <v>0.20277777777777781</v>
      </c>
    </row>
    <row r="1975" spans="1:1" ht="240" x14ac:dyDescent="0.25">
      <c r="A1975" s="4" t="s">
        <v>826</v>
      </c>
    </row>
    <row r="1976" spans="1:1" ht="33.75" x14ac:dyDescent="0.25">
      <c r="A1976" s="2" t="s">
        <v>533</v>
      </c>
    </row>
    <row r="1977" spans="1:1" x14ac:dyDescent="0.25">
      <c r="A1977" s="1" t="s">
        <v>72</v>
      </c>
    </row>
    <row r="1978" spans="1:1" x14ac:dyDescent="0.25">
      <c r="A1978" s="2"/>
    </row>
    <row r="1979" spans="1:1" x14ac:dyDescent="0.25">
      <c r="A1979" s="5">
        <v>0.60833333333333328</v>
      </c>
    </row>
    <row r="1980" spans="1:1" ht="180" x14ac:dyDescent="0.25">
      <c r="A1980" s="4" t="s">
        <v>827</v>
      </c>
    </row>
    <row r="1981" spans="1:1" ht="33.75" x14ac:dyDescent="0.25">
      <c r="A1981" s="2" t="s">
        <v>621</v>
      </c>
    </row>
    <row r="1982" spans="1:1" x14ac:dyDescent="0.25">
      <c r="A1982" s="2"/>
    </row>
    <row r="1983" spans="1:1" x14ac:dyDescent="0.25">
      <c r="A1983" s="5">
        <v>0.32430555555555557</v>
      </c>
    </row>
    <row r="1984" spans="1:1" ht="105" x14ac:dyDescent="0.25">
      <c r="A1984" s="4" t="s">
        <v>828</v>
      </c>
    </row>
    <row r="1985" spans="1:1" ht="33.75" x14ac:dyDescent="0.25">
      <c r="A1985" s="2" t="s">
        <v>829</v>
      </c>
    </row>
    <row r="1986" spans="1:1" x14ac:dyDescent="0.25">
      <c r="A1986" s="1" t="s">
        <v>72</v>
      </c>
    </row>
    <row r="1987" spans="1:1" x14ac:dyDescent="0.25">
      <c r="A1987" s="2"/>
    </row>
    <row r="1988" spans="1:1" x14ac:dyDescent="0.25">
      <c r="A1988" s="5">
        <v>0.50555555555555554</v>
      </c>
    </row>
    <row r="1989" spans="1:1" ht="150" x14ac:dyDescent="0.25">
      <c r="A1989" s="4" t="s">
        <v>830</v>
      </c>
    </row>
    <row r="1990" spans="1:1" ht="33.75" x14ac:dyDescent="0.25">
      <c r="A1990" s="2" t="s">
        <v>831</v>
      </c>
    </row>
    <row r="1991" spans="1:1" x14ac:dyDescent="0.25">
      <c r="A1991" s="1" t="s">
        <v>72</v>
      </c>
    </row>
    <row r="1992" spans="1:1" x14ac:dyDescent="0.25">
      <c r="A1992" s="2"/>
    </row>
    <row r="1993" spans="1:1" x14ac:dyDescent="0.25">
      <c r="A1993" s="5">
        <v>0.49513888888888885</v>
      </c>
    </row>
    <row r="1994" spans="1:1" ht="90" x14ac:dyDescent="0.25">
      <c r="A1994" s="4" t="s">
        <v>832</v>
      </c>
    </row>
    <row r="1995" spans="1:1" ht="33.75" x14ac:dyDescent="0.25">
      <c r="A1995" s="2" t="s">
        <v>561</v>
      </c>
    </row>
    <row r="1996" spans="1:1" x14ac:dyDescent="0.25">
      <c r="A1996" s="1" t="s">
        <v>72</v>
      </c>
    </row>
    <row r="1997" spans="1:1" x14ac:dyDescent="0.25">
      <c r="A1997" s="2"/>
    </row>
    <row r="1998" spans="1:1" x14ac:dyDescent="0.25">
      <c r="A1998" s="5">
        <v>0.60902777777777783</v>
      </c>
    </row>
    <row r="1999" spans="1:1" ht="165" x14ac:dyDescent="0.25">
      <c r="A1999" s="4" t="s">
        <v>833</v>
      </c>
    </row>
    <row r="2000" spans="1:1" ht="33.75" x14ac:dyDescent="0.25">
      <c r="A2000" s="2" t="s">
        <v>834</v>
      </c>
    </row>
    <row r="2001" spans="1:1" x14ac:dyDescent="0.25">
      <c r="A2001" s="1" t="s">
        <v>72</v>
      </c>
    </row>
    <row r="2002" spans="1:1" x14ac:dyDescent="0.25">
      <c r="A2002" s="2"/>
    </row>
    <row r="2003" spans="1:1" x14ac:dyDescent="0.25">
      <c r="A2003" s="5">
        <v>0.22083333333333333</v>
      </c>
    </row>
    <row r="2004" spans="1:1" ht="150" x14ac:dyDescent="0.25">
      <c r="A2004" s="4" t="s">
        <v>835</v>
      </c>
    </row>
    <row r="2005" spans="1:1" ht="33.75" x14ac:dyDescent="0.25">
      <c r="A2005" s="2" t="s">
        <v>836</v>
      </c>
    </row>
    <row r="2006" spans="1:1" x14ac:dyDescent="0.25">
      <c r="A2006" s="1" t="s">
        <v>72</v>
      </c>
    </row>
    <row r="2007" spans="1:1" x14ac:dyDescent="0.25">
      <c r="A2007" s="2"/>
    </row>
    <row r="2008" spans="1:1" x14ac:dyDescent="0.25">
      <c r="A2008" s="5">
        <v>0.38472222222222219</v>
      </c>
    </row>
    <row r="2009" spans="1:1" ht="120" x14ac:dyDescent="0.25">
      <c r="A2009" s="4" t="s">
        <v>837</v>
      </c>
    </row>
    <row r="2010" spans="1:1" ht="33.75" x14ac:dyDescent="0.25">
      <c r="A2010" s="2" t="s">
        <v>680</v>
      </c>
    </row>
    <row r="2011" spans="1:1" x14ac:dyDescent="0.25">
      <c r="A2011" s="1" t="s">
        <v>72</v>
      </c>
    </row>
    <row r="2012" spans="1:1" x14ac:dyDescent="0.25">
      <c r="A2012" s="2"/>
    </row>
    <row r="2013" spans="1:1" x14ac:dyDescent="0.25">
      <c r="A2013" s="5">
        <v>0.26805555555555555</v>
      </c>
    </row>
    <row r="2014" spans="1:1" ht="225" x14ac:dyDescent="0.25">
      <c r="A2014" s="4" t="s">
        <v>838</v>
      </c>
    </row>
    <row r="2015" spans="1:1" ht="33.75" x14ac:dyDescent="0.25">
      <c r="A2015" s="2" t="s">
        <v>839</v>
      </c>
    </row>
    <row r="2016" spans="1:1" x14ac:dyDescent="0.25">
      <c r="A2016" s="1" t="s">
        <v>72</v>
      </c>
    </row>
    <row r="2017" spans="1:1" x14ac:dyDescent="0.25">
      <c r="A2017" s="2"/>
    </row>
    <row r="2018" spans="1:1" x14ac:dyDescent="0.25">
      <c r="A2018" s="5">
        <v>0.25486111111111109</v>
      </c>
    </row>
    <row r="2019" spans="1:1" ht="135" x14ac:dyDescent="0.25">
      <c r="A2019" s="4" t="s">
        <v>840</v>
      </c>
    </row>
    <row r="2020" spans="1:1" ht="33.75" x14ac:dyDescent="0.25">
      <c r="A2020" s="2" t="s">
        <v>841</v>
      </c>
    </row>
    <row r="2021" spans="1:1" x14ac:dyDescent="0.25">
      <c r="A2021" s="1" t="s">
        <v>72</v>
      </c>
    </row>
    <row r="2022" spans="1:1" x14ac:dyDescent="0.25">
      <c r="A2022" s="2"/>
    </row>
    <row r="2023" spans="1:1" x14ac:dyDescent="0.25">
      <c r="A2023" s="5">
        <v>9.5138888888888884E-2</v>
      </c>
    </row>
    <row r="2024" spans="1:1" ht="45" x14ac:dyDescent="0.25">
      <c r="A2024" s="4" t="s">
        <v>842</v>
      </c>
    </row>
    <row r="2025" spans="1:1" ht="33.75" x14ac:dyDescent="0.25">
      <c r="A2025" s="2" t="s">
        <v>843</v>
      </c>
    </row>
    <row r="2026" spans="1:1" x14ac:dyDescent="0.25">
      <c r="A2026" s="2"/>
    </row>
    <row r="2027" spans="1:1" x14ac:dyDescent="0.25">
      <c r="A2027" s="5">
        <v>0.32708333333333334</v>
      </c>
    </row>
    <row r="2028" spans="1:1" ht="150" x14ac:dyDescent="0.25">
      <c r="A2028" s="4" t="s">
        <v>844</v>
      </c>
    </row>
    <row r="2029" spans="1:1" ht="33.75" x14ac:dyDescent="0.25">
      <c r="A2029" s="2" t="s">
        <v>845</v>
      </c>
    </row>
    <row r="2030" spans="1:1" x14ac:dyDescent="0.25">
      <c r="A2030" s="1" t="s">
        <v>72</v>
      </c>
    </row>
    <row r="2031" spans="1:1" x14ac:dyDescent="0.25">
      <c r="A2031" s="2"/>
    </row>
    <row r="2032" spans="1:1" x14ac:dyDescent="0.25">
      <c r="A2032" s="5">
        <v>0.10347222222222223</v>
      </c>
    </row>
    <row r="2033" spans="1:1" ht="180" x14ac:dyDescent="0.25">
      <c r="A2033" s="4" t="s">
        <v>846</v>
      </c>
    </row>
    <row r="2034" spans="1:1" ht="33.75" x14ac:dyDescent="0.25">
      <c r="A2034" s="2" t="s">
        <v>847</v>
      </c>
    </row>
    <row r="2035" spans="1:1" x14ac:dyDescent="0.25">
      <c r="A2035" s="1" t="s">
        <v>72</v>
      </c>
    </row>
    <row r="2036" spans="1:1" x14ac:dyDescent="0.25">
      <c r="A2036" s="2"/>
    </row>
    <row r="2037" spans="1:1" x14ac:dyDescent="0.25">
      <c r="A2037" s="5">
        <v>0.82500000000000007</v>
      </c>
    </row>
    <row r="2038" spans="1:1" ht="180" x14ac:dyDescent="0.25">
      <c r="A2038" s="4" t="s">
        <v>848</v>
      </c>
    </row>
    <row r="2039" spans="1:1" ht="33.75" x14ac:dyDescent="0.25">
      <c r="A2039" s="2" t="s">
        <v>849</v>
      </c>
    </row>
    <row r="2040" spans="1:1" x14ac:dyDescent="0.25">
      <c r="A2040" s="2"/>
    </row>
    <row r="2041" spans="1:1" x14ac:dyDescent="0.25">
      <c r="A2041" s="5">
        <v>0.41111111111111115</v>
      </c>
    </row>
    <row r="2042" spans="1:1" ht="195" x14ac:dyDescent="0.25">
      <c r="A2042" s="4" t="s">
        <v>850</v>
      </c>
    </row>
    <row r="2043" spans="1:1" ht="33.75" x14ac:dyDescent="0.25">
      <c r="A2043" s="2" t="s">
        <v>851</v>
      </c>
    </row>
    <row r="2044" spans="1:1" x14ac:dyDescent="0.25">
      <c r="A2044" s="1" t="s">
        <v>72</v>
      </c>
    </row>
    <row r="2045" spans="1:1" x14ac:dyDescent="0.25">
      <c r="A2045" s="2"/>
    </row>
    <row r="2046" spans="1:1" x14ac:dyDescent="0.25">
      <c r="A2046" s="5">
        <v>0.27291666666666664</v>
      </c>
    </row>
    <row r="2047" spans="1:1" ht="135" x14ac:dyDescent="0.25">
      <c r="A2047" s="4" t="s">
        <v>852</v>
      </c>
    </row>
    <row r="2048" spans="1:1" ht="33.75" x14ac:dyDescent="0.25">
      <c r="A2048" s="2" t="s">
        <v>853</v>
      </c>
    </row>
    <row r="2049" spans="1:1" x14ac:dyDescent="0.25">
      <c r="A2049" s="2"/>
    </row>
    <row r="2050" spans="1:1" x14ac:dyDescent="0.25">
      <c r="A2050" s="5">
        <v>2.361111111111111E-2</v>
      </c>
    </row>
    <row r="2051" spans="1:1" ht="225" x14ac:dyDescent="0.25">
      <c r="A2051" s="4" t="s">
        <v>854</v>
      </c>
    </row>
    <row r="2052" spans="1:1" ht="33.75" x14ac:dyDescent="0.25">
      <c r="A2052" s="2" t="s">
        <v>855</v>
      </c>
    </row>
    <row r="2053" spans="1:1" x14ac:dyDescent="0.25">
      <c r="A2053" s="2"/>
    </row>
    <row r="2054" spans="1:1" x14ac:dyDescent="0.25">
      <c r="A2054" s="5">
        <v>0.40972222222222227</v>
      </c>
    </row>
    <row r="2055" spans="1:1" ht="150" x14ac:dyDescent="0.25">
      <c r="A2055" s="4" t="s">
        <v>856</v>
      </c>
    </row>
    <row r="2056" spans="1:1" ht="33.75" x14ac:dyDescent="0.25">
      <c r="A2056" s="2" t="s">
        <v>857</v>
      </c>
    </row>
    <row r="2057" spans="1:1" x14ac:dyDescent="0.25">
      <c r="A2057" s="1" t="s">
        <v>72</v>
      </c>
    </row>
    <row r="2058" spans="1:1" x14ac:dyDescent="0.25">
      <c r="A2058" s="2"/>
    </row>
    <row r="2059" spans="1:1" x14ac:dyDescent="0.25">
      <c r="A2059" s="5">
        <v>0.13541666666666666</v>
      </c>
    </row>
    <row r="2060" spans="1:1" ht="135" x14ac:dyDescent="0.25">
      <c r="A2060" s="4" t="s">
        <v>858</v>
      </c>
    </row>
    <row r="2061" spans="1:1" ht="33.75" x14ac:dyDescent="0.25">
      <c r="A2061" s="2" t="s">
        <v>859</v>
      </c>
    </row>
    <row r="2062" spans="1:1" x14ac:dyDescent="0.25">
      <c r="A2062" s="2"/>
    </row>
    <row r="2063" spans="1:1" x14ac:dyDescent="0.25">
      <c r="A2063" s="5">
        <v>3.9583333333333331E-2</v>
      </c>
    </row>
    <row r="2064" spans="1:1" ht="165" x14ac:dyDescent="0.25">
      <c r="A2064" s="4" t="s">
        <v>860</v>
      </c>
    </row>
    <row r="2065" spans="1:1" ht="33.75" x14ac:dyDescent="0.25">
      <c r="A2065" s="2" t="s">
        <v>861</v>
      </c>
    </row>
    <row r="2066" spans="1:1" x14ac:dyDescent="0.25">
      <c r="A2066" s="2"/>
    </row>
    <row r="2067" spans="1:1" x14ac:dyDescent="0.25">
      <c r="A2067" s="5">
        <v>0.12291666666666667</v>
      </c>
    </row>
    <row r="2068" spans="1:1" ht="90" x14ac:dyDescent="0.25">
      <c r="A2068" s="4" t="s">
        <v>862</v>
      </c>
    </row>
    <row r="2069" spans="1:1" ht="33.75" x14ac:dyDescent="0.25">
      <c r="A2069" s="2" t="s">
        <v>863</v>
      </c>
    </row>
    <row r="2070" spans="1:1" x14ac:dyDescent="0.25">
      <c r="A2070" s="2"/>
    </row>
    <row r="2071" spans="1:1" x14ac:dyDescent="0.25">
      <c r="A2071" s="5">
        <v>0.47361111111111115</v>
      </c>
    </row>
    <row r="2072" spans="1:1" ht="210" x14ac:dyDescent="0.25">
      <c r="A2072" s="4" t="s">
        <v>864</v>
      </c>
    </row>
    <row r="2073" spans="1:1" ht="33.75" x14ac:dyDescent="0.25">
      <c r="A2073" s="2" t="s">
        <v>865</v>
      </c>
    </row>
    <row r="2074" spans="1:1" x14ac:dyDescent="0.25">
      <c r="A2074" s="1" t="s">
        <v>72</v>
      </c>
    </row>
    <row r="2075" spans="1:1" x14ac:dyDescent="0.25">
      <c r="A2075" s="2"/>
    </row>
    <row r="2076" spans="1:1" x14ac:dyDescent="0.25">
      <c r="A2076" s="5">
        <v>0.31111111111111112</v>
      </c>
    </row>
    <row r="2077" spans="1:1" ht="75" x14ac:dyDescent="0.25">
      <c r="A2077" s="4" t="s">
        <v>866</v>
      </c>
    </row>
    <row r="2078" spans="1:1" ht="33.75" x14ac:dyDescent="0.25">
      <c r="A2078" s="2" t="s">
        <v>867</v>
      </c>
    </row>
    <row r="2079" spans="1:1" x14ac:dyDescent="0.25">
      <c r="A2079" s="1" t="s">
        <v>72</v>
      </c>
    </row>
    <row r="2080" spans="1:1" x14ac:dyDescent="0.25">
      <c r="A2080" s="2"/>
    </row>
    <row r="2081" spans="1:1" x14ac:dyDescent="0.25">
      <c r="A2081" s="5">
        <v>0.14861111111111111</v>
      </c>
    </row>
    <row r="2082" spans="1:1" ht="165" x14ac:dyDescent="0.25">
      <c r="A2082" s="4" t="s">
        <v>868</v>
      </c>
    </row>
    <row r="2083" spans="1:1" ht="33.75" x14ac:dyDescent="0.25">
      <c r="A2083" s="2" t="s">
        <v>869</v>
      </c>
    </row>
    <row r="2084" spans="1:1" x14ac:dyDescent="0.25">
      <c r="A2084" s="1" t="s">
        <v>72</v>
      </c>
    </row>
    <row r="2085" spans="1:1" x14ac:dyDescent="0.25">
      <c r="A2085" s="2"/>
    </row>
    <row r="2086" spans="1:1" x14ac:dyDescent="0.25">
      <c r="A2086" s="5">
        <v>0.44722222222222219</v>
      </c>
    </row>
    <row r="2087" spans="1:1" ht="135" x14ac:dyDescent="0.25">
      <c r="A2087" s="4" t="s">
        <v>870</v>
      </c>
    </row>
    <row r="2088" spans="1:1" ht="33.75" x14ac:dyDescent="0.25">
      <c r="A2088" s="2" t="s">
        <v>871</v>
      </c>
    </row>
    <row r="2089" spans="1:1" x14ac:dyDescent="0.25">
      <c r="A2089" s="1" t="s">
        <v>72</v>
      </c>
    </row>
    <row r="2090" spans="1:1" x14ac:dyDescent="0.25">
      <c r="A2090" s="2"/>
    </row>
    <row r="2091" spans="1:1" x14ac:dyDescent="0.25">
      <c r="A2091" s="5">
        <v>0.23055555555555554</v>
      </c>
    </row>
    <row r="2092" spans="1:1" ht="165" x14ac:dyDescent="0.25">
      <c r="A2092" s="4" t="s">
        <v>872</v>
      </c>
    </row>
    <row r="2093" spans="1:1" ht="33.75" x14ac:dyDescent="0.25">
      <c r="A2093" s="2" t="s">
        <v>873</v>
      </c>
    </row>
    <row r="2094" spans="1:1" x14ac:dyDescent="0.25">
      <c r="A2094" s="1" t="s">
        <v>72</v>
      </c>
    </row>
    <row r="2095" spans="1:1" x14ac:dyDescent="0.25">
      <c r="A2095" s="2"/>
    </row>
    <row r="2096" spans="1:1" x14ac:dyDescent="0.25">
      <c r="A2096" s="5">
        <v>0.19652777777777777</v>
      </c>
    </row>
    <row r="2097" spans="1:1" ht="120" x14ac:dyDescent="0.25">
      <c r="A2097" s="4" t="s">
        <v>874</v>
      </c>
    </row>
    <row r="2098" spans="1:1" ht="33.75" x14ac:dyDescent="0.25">
      <c r="A2098" s="2" t="s">
        <v>875</v>
      </c>
    </row>
    <row r="2099" spans="1:1" x14ac:dyDescent="0.25">
      <c r="A2099" s="1" t="s">
        <v>72</v>
      </c>
    </row>
    <row r="2100" spans="1:1" x14ac:dyDescent="0.25">
      <c r="A2100" s="2"/>
    </row>
    <row r="2101" spans="1:1" x14ac:dyDescent="0.25">
      <c r="A2101" s="5">
        <v>0.20138888888888887</v>
      </c>
    </row>
    <row r="2102" spans="1:1" ht="150" x14ac:dyDescent="0.25">
      <c r="A2102" s="4" t="s">
        <v>876</v>
      </c>
    </row>
    <row r="2103" spans="1:1" ht="33.75" x14ac:dyDescent="0.25">
      <c r="A2103" s="2" t="s">
        <v>877</v>
      </c>
    </row>
    <row r="2104" spans="1:1" x14ac:dyDescent="0.25">
      <c r="A2104" s="1" t="s">
        <v>72</v>
      </c>
    </row>
    <row r="2105" spans="1:1" x14ac:dyDescent="0.25">
      <c r="A2105" s="2"/>
    </row>
    <row r="2106" spans="1:1" x14ac:dyDescent="0.25">
      <c r="A2106" s="5">
        <v>0.36388888888888887</v>
      </c>
    </row>
    <row r="2107" spans="1:1" ht="195" x14ac:dyDescent="0.25">
      <c r="A2107" s="4" t="s">
        <v>878</v>
      </c>
    </row>
    <row r="2108" spans="1:1" ht="33.75" x14ac:dyDescent="0.25">
      <c r="A2108" s="2" t="s">
        <v>879</v>
      </c>
    </row>
    <row r="2109" spans="1:1" x14ac:dyDescent="0.25">
      <c r="A2109" s="1" t="s">
        <v>72</v>
      </c>
    </row>
    <row r="2110" spans="1:1" x14ac:dyDescent="0.25">
      <c r="A2110" s="2"/>
    </row>
    <row r="2111" spans="1:1" x14ac:dyDescent="0.25">
      <c r="A2111" s="5">
        <v>0.25972222222222224</v>
      </c>
    </row>
    <row r="2112" spans="1:1" ht="180" x14ac:dyDescent="0.25">
      <c r="A2112" s="4" t="s">
        <v>880</v>
      </c>
    </row>
    <row r="2113" spans="1:1" ht="33.75" x14ac:dyDescent="0.25">
      <c r="A2113" s="2" t="s">
        <v>881</v>
      </c>
    </row>
    <row r="2114" spans="1:1" x14ac:dyDescent="0.25">
      <c r="A2114" s="1" t="s">
        <v>72</v>
      </c>
    </row>
    <row r="2115" spans="1:1" x14ac:dyDescent="0.25">
      <c r="A2115" s="2"/>
    </row>
    <row r="2116" spans="1:1" x14ac:dyDescent="0.25">
      <c r="A2116" s="5">
        <v>0.14861111111111111</v>
      </c>
    </row>
    <row r="2117" spans="1:1" ht="225" x14ac:dyDescent="0.25">
      <c r="A2117" s="4" t="s">
        <v>882</v>
      </c>
    </row>
    <row r="2118" spans="1:1" ht="33.75" x14ac:dyDescent="0.25">
      <c r="A2118" s="2" t="s">
        <v>883</v>
      </c>
    </row>
    <row r="2119" spans="1:1" x14ac:dyDescent="0.25">
      <c r="A2119" s="1" t="s">
        <v>72</v>
      </c>
    </row>
    <row r="2120" spans="1:1" x14ac:dyDescent="0.25">
      <c r="A2120" s="2"/>
    </row>
    <row r="2121" spans="1:1" x14ac:dyDescent="0.25">
      <c r="A2121" s="5">
        <v>0.18680555555555556</v>
      </c>
    </row>
    <row r="2122" spans="1:1" ht="120" x14ac:dyDescent="0.25">
      <c r="A2122" s="4" t="s">
        <v>884</v>
      </c>
    </row>
    <row r="2123" spans="1:1" ht="33.75" x14ac:dyDescent="0.25">
      <c r="A2123" s="2" t="s">
        <v>881</v>
      </c>
    </row>
    <row r="2124" spans="1:1" x14ac:dyDescent="0.25">
      <c r="A2124" s="1" t="s">
        <v>72</v>
      </c>
    </row>
    <row r="2125" spans="1:1" x14ac:dyDescent="0.25">
      <c r="A2125" s="2"/>
    </row>
    <row r="2126" spans="1:1" x14ac:dyDescent="0.25">
      <c r="A2126" s="5">
        <v>0.36319444444444443</v>
      </c>
    </row>
    <row r="2127" spans="1:1" ht="75" x14ac:dyDescent="0.25">
      <c r="A2127" s="4" t="s">
        <v>885</v>
      </c>
    </row>
    <row r="2128" spans="1:1" ht="33.75" x14ac:dyDescent="0.25">
      <c r="A2128" s="2" t="s">
        <v>886</v>
      </c>
    </row>
    <row r="2129" spans="1:1" x14ac:dyDescent="0.25">
      <c r="A2129" s="1" t="s">
        <v>72</v>
      </c>
    </row>
    <row r="2130" spans="1:1" x14ac:dyDescent="0.25">
      <c r="A2130" s="2"/>
    </row>
    <row r="2131" spans="1:1" x14ac:dyDescent="0.25">
      <c r="A2131" s="3">
        <v>9.8680555555555549E-2</v>
      </c>
    </row>
    <row r="2132" spans="1:1" ht="180" x14ac:dyDescent="0.25">
      <c r="A2132" s="4" t="s">
        <v>887</v>
      </c>
    </row>
    <row r="2133" spans="1:1" ht="33.75" x14ac:dyDescent="0.25">
      <c r="A2133" s="2" t="s">
        <v>888</v>
      </c>
    </row>
    <row r="2134" spans="1:1" x14ac:dyDescent="0.25">
      <c r="A2134" s="2"/>
    </row>
    <row r="2135" spans="1:1" x14ac:dyDescent="0.25">
      <c r="A2135" s="3">
        <v>6.4351851851851841E-2</v>
      </c>
    </row>
    <row r="2136" spans="1:1" ht="240" x14ac:dyDescent="0.25">
      <c r="A2136" s="4" t="s">
        <v>889</v>
      </c>
    </row>
    <row r="2137" spans="1:1" ht="33.75" x14ac:dyDescent="0.25">
      <c r="A2137" s="2" t="s">
        <v>890</v>
      </c>
    </row>
    <row r="2138" spans="1:1" x14ac:dyDescent="0.25">
      <c r="A2138" s="1" t="s">
        <v>72</v>
      </c>
    </row>
    <row r="2139" spans="1:1" x14ac:dyDescent="0.25">
      <c r="A2139" s="2"/>
    </row>
    <row r="2140" spans="1:1" x14ac:dyDescent="0.25">
      <c r="A2140" s="5">
        <v>0.24166666666666667</v>
      </c>
    </row>
    <row r="2141" spans="1:1" ht="105" x14ac:dyDescent="0.25">
      <c r="A2141" s="4" t="s">
        <v>891</v>
      </c>
    </row>
    <row r="2142" spans="1:1" ht="33.75" x14ac:dyDescent="0.25">
      <c r="A2142" s="2" t="s">
        <v>892</v>
      </c>
    </row>
    <row r="2143" spans="1:1" x14ac:dyDescent="0.25">
      <c r="A2143" s="1" t="s">
        <v>72</v>
      </c>
    </row>
    <row r="2144" spans="1:1" x14ac:dyDescent="0.25">
      <c r="A2144" s="2"/>
    </row>
    <row r="2145" spans="1:1" x14ac:dyDescent="0.25">
      <c r="A2145" s="5">
        <v>0.28125</v>
      </c>
    </row>
    <row r="2146" spans="1:1" ht="105" x14ac:dyDescent="0.25">
      <c r="A2146" s="4" t="s">
        <v>893</v>
      </c>
    </row>
    <row r="2147" spans="1:1" ht="33.75" x14ac:dyDescent="0.25">
      <c r="A2147" s="2" t="s">
        <v>879</v>
      </c>
    </row>
    <row r="2148" spans="1:1" x14ac:dyDescent="0.25">
      <c r="A2148" s="1" t="s">
        <v>72</v>
      </c>
    </row>
    <row r="2149" spans="1:1" x14ac:dyDescent="0.25">
      <c r="A2149" s="2"/>
    </row>
    <row r="2150" spans="1:1" x14ac:dyDescent="0.25">
      <c r="A2150" s="5">
        <v>0.18611111111111112</v>
      </c>
    </row>
    <row r="2151" spans="1:1" ht="180" x14ac:dyDescent="0.25">
      <c r="A2151" s="4" t="s">
        <v>894</v>
      </c>
    </row>
    <row r="2152" spans="1:1" ht="33.75" x14ac:dyDescent="0.25">
      <c r="A2152" s="2" t="s">
        <v>895</v>
      </c>
    </row>
    <row r="2153" spans="1:1" x14ac:dyDescent="0.25">
      <c r="A2153" s="1" t="s">
        <v>72</v>
      </c>
    </row>
    <row r="2154" spans="1:1" x14ac:dyDescent="0.25">
      <c r="A2154" s="2"/>
    </row>
    <row r="2155" spans="1:1" x14ac:dyDescent="0.25">
      <c r="A2155" s="5">
        <v>0.48333333333333334</v>
      </c>
    </row>
    <row r="2156" spans="1:1" ht="135" x14ac:dyDescent="0.25">
      <c r="A2156" s="4" t="s">
        <v>896</v>
      </c>
    </row>
    <row r="2157" spans="1:1" ht="33.75" x14ac:dyDescent="0.25">
      <c r="A2157" s="2" t="s">
        <v>897</v>
      </c>
    </row>
    <row r="2158" spans="1:1" x14ac:dyDescent="0.25">
      <c r="A2158" s="1" t="s">
        <v>72</v>
      </c>
    </row>
    <row r="2159" spans="1:1" x14ac:dyDescent="0.25">
      <c r="A2159" s="2"/>
    </row>
    <row r="2160" spans="1:1" x14ac:dyDescent="0.25">
      <c r="A2160" s="5">
        <v>0.23541666666666669</v>
      </c>
    </row>
    <row r="2161" spans="1:1" ht="135" x14ac:dyDescent="0.25">
      <c r="A2161" s="4" t="s">
        <v>898</v>
      </c>
    </row>
    <row r="2162" spans="1:1" ht="33.75" x14ac:dyDescent="0.25">
      <c r="A2162" s="2" t="s">
        <v>899</v>
      </c>
    </row>
    <row r="2163" spans="1:1" x14ac:dyDescent="0.25">
      <c r="A2163" s="1" t="s">
        <v>72</v>
      </c>
    </row>
    <row r="2164" spans="1:1" x14ac:dyDescent="0.25">
      <c r="A2164" s="2"/>
    </row>
    <row r="2165" spans="1:1" x14ac:dyDescent="0.25">
      <c r="A2165" s="5">
        <v>0.31111111111111112</v>
      </c>
    </row>
    <row r="2166" spans="1:1" ht="60" x14ac:dyDescent="0.25">
      <c r="A2166" s="4" t="s">
        <v>900</v>
      </c>
    </row>
    <row r="2167" spans="1:1" ht="33.75" x14ac:dyDescent="0.25">
      <c r="A2167" s="2" t="s">
        <v>901</v>
      </c>
    </row>
    <row r="2168" spans="1:1" x14ac:dyDescent="0.25">
      <c r="A2168" s="1" t="s">
        <v>72</v>
      </c>
    </row>
    <row r="2169" spans="1:1" x14ac:dyDescent="0.25">
      <c r="A2169" s="2"/>
    </row>
    <row r="2170" spans="1:1" x14ac:dyDescent="0.25">
      <c r="A2170" s="5">
        <v>0.21875</v>
      </c>
    </row>
    <row r="2171" spans="1:1" ht="135" x14ac:dyDescent="0.25">
      <c r="A2171" s="4" t="s">
        <v>902</v>
      </c>
    </row>
    <row r="2172" spans="1:1" ht="33.75" x14ac:dyDescent="0.25">
      <c r="A2172" s="2" t="s">
        <v>851</v>
      </c>
    </row>
    <row r="2173" spans="1:1" x14ac:dyDescent="0.25">
      <c r="A2173" s="1" t="s">
        <v>72</v>
      </c>
    </row>
    <row r="2174" spans="1:1" x14ac:dyDescent="0.25">
      <c r="A2174" s="2"/>
    </row>
    <row r="2175" spans="1:1" x14ac:dyDescent="0.25">
      <c r="A2175" s="5">
        <v>0.16805555555555554</v>
      </c>
    </row>
    <row r="2176" spans="1:1" ht="255" x14ac:dyDescent="0.25">
      <c r="A2176" s="4" t="s">
        <v>903</v>
      </c>
    </row>
    <row r="2177" spans="1:1" ht="33.75" x14ac:dyDescent="0.25">
      <c r="A2177" s="2" t="s">
        <v>904</v>
      </c>
    </row>
    <row r="2178" spans="1:1" x14ac:dyDescent="0.25">
      <c r="A2178" s="1" t="s">
        <v>72</v>
      </c>
    </row>
    <row r="2179" spans="1:1" x14ac:dyDescent="0.25">
      <c r="A2179" s="2"/>
    </row>
    <row r="2180" spans="1:1" x14ac:dyDescent="0.25">
      <c r="A2180" s="5">
        <v>0.4375</v>
      </c>
    </row>
    <row r="2181" spans="1:1" ht="180" x14ac:dyDescent="0.25">
      <c r="A2181" s="4" t="s">
        <v>905</v>
      </c>
    </row>
    <row r="2182" spans="1:1" ht="33.75" x14ac:dyDescent="0.25">
      <c r="A2182" s="2" t="s">
        <v>906</v>
      </c>
    </row>
    <row r="2183" spans="1:1" x14ac:dyDescent="0.25">
      <c r="A2183" s="1" t="s">
        <v>72</v>
      </c>
    </row>
    <row r="2184" spans="1:1" x14ac:dyDescent="0.25">
      <c r="A2184" s="2"/>
    </row>
    <row r="2185" spans="1:1" x14ac:dyDescent="0.25">
      <c r="A2185" s="5">
        <v>0.45069444444444445</v>
      </c>
    </row>
    <row r="2186" spans="1:1" ht="120" x14ac:dyDescent="0.25">
      <c r="A2186" s="4" t="s">
        <v>907</v>
      </c>
    </row>
    <row r="2187" spans="1:1" ht="33.75" x14ac:dyDescent="0.25">
      <c r="A2187" s="2" t="s">
        <v>908</v>
      </c>
    </row>
    <row r="2188" spans="1:1" x14ac:dyDescent="0.25">
      <c r="A2188" s="1" t="s">
        <v>72</v>
      </c>
    </row>
    <row r="2189" spans="1:1" x14ac:dyDescent="0.25">
      <c r="A2189" s="2"/>
    </row>
    <row r="2190" spans="1:1" x14ac:dyDescent="0.25">
      <c r="A2190" s="5">
        <v>0.29166666666666669</v>
      </c>
    </row>
    <row r="2191" spans="1:1" ht="150" x14ac:dyDescent="0.25">
      <c r="A2191" s="4" t="s">
        <v>909</v>
      </c>
    </row>
    <row r="2192" spans="1:1" ht="33.75" x14ac:dyDescent="0.25">
      <c r="A2192" s="2" t="s">
        <v>910</v>
      </c>
    </row>
    <row r="2193" spans="1:1" x14ac:dyDescent="0.25">
      <c r="A2193" s="1" t="s">
        <v>72</v>
      </c>
    </row>
    <row r="2194" spans="1:1" x14ac:dyDescent="0.25">
      <c r="A2194" s="2"/>
    </row>
    <row r="2195" spans="1:1" x14ac:dyDescent="0.25">
      <c r="A2195" s="5">
        <v>0.4284722222222222</v>
      </c>
    </row>
    <row r="2196" spans="1:1" ht="180" x14ac:dyDescent="0.25">
      <c r="A2196" s="4" t="s">
        <v>911</v>
      </c>
    </row>
    <row r="2197" spans="1:1" ht="33.75" x14ac:dyDescent="0.25">
      <c r="A2197" s="2" t="s">
        <v>912</v>
      </c>
    </row>
    <row r="2198" spans="1:1" x14ac:dyDescent="0.25">
      <c r="A2198" s="1" t="s">
        <v>72</v>
      </c>
    </row>
    <row r="2199" spans="1:1" x14ac:dyDescent="0.25">
      <c r="A2199" s="2"/>
    </row>
    <row r="2200" spans="1:1" x14ac:dyDescent="0.25">
      <c r="A2200" s="5">
        <v>0.3611111111111111</v>
      </c>
    </row>
    <row r="2201" spans="1:1" ht="210" x14ac:dyDescent="0.25">
      <c r="A2201" s="4" t="s">
        <v>913</v>
      </c>
    </row>
    <row r="2202" spans="1:1" ht="33.75" x14ac:dyDescent="0.25">
      <c r="A2202" s="2" t="s">
        <v>914</v>
      </c>
    </row>
    <row r="2203" spans="1:1" x14ac:dyDescent="0.25">
      <c r="A2203" s="1" t="s">
        <v>72</v>
      </c>
    </row>
    <row r="2204" spans="1:1" x14ac:dyDescent="0.25">
      <c r="A2204" s="2"/>
    </row>
    <row r="2205" spans="1:1" x14ac:dyDescent="0.25">
      <c r="A2205" s="5">
        <v>0.20833333333333334</v>
      </c>
    </row>
    <row r="2206" spans="1:1" ht="150" x14ac:dyDescent="0.25">
      <c r="A2206" s="4" t="s">
        <v>915</v>
      </c>
    </row>
    <row r="2207" spans="1:1" ht="33.75" x14ac:dyDescent="0.25">
      <c r="A2207" s="2" t="s">
        <v>851</v>
      </c>
    </row>
    <row r="2208" spans="1:1" x14ac:dyDescent="0.25">
      <c r="A2208" s="1" t="s">
        <v>72</v>
      </c>
    </row>
    <row r="2209" spans="1:1" x14ac:dyDescent="0.25">
      <c r="A2209" s="2"/>
    </row>
    <row r="2210" spans="1:1" x14ac:dyDescent="0.25">
      <c r="A2210" s="5">
        <v>0.13541666666666666</v>
      </c>
    </row>
    <row r="2211" spans="1:1" ht="60" x14ac:dyDescent="0.25">
      <c r="A2211" s="4" t="s">
        <v>916</v>
      </c>
    </row>
    <row r="2212" spans="1:1" ht="33.75" x14ac:dyDescent="0.25">
      <c r="A2212" s="2" t="s">
        <v>917</v>
      </c>
    </row>
    <row r="2213" spans="1:1" x14ac:dyDescent="0.25">
      <c r="A2213" s="2"/>
    </row>
    <row r="2214" spans="1:1" x14ac:dyDescent="0.25">
      <c r="A2214" s="5">
        <v>0.5180555555555556</v>
      </c>
    </row>
    <row r="2215" spans="1:1" ht="75" x14ac:dyDescent="0.25">
      <c r="A2215" s="4" t="s">
        <v>918</v>
      </c>
    </row>
    <row r="2216" spans="1:1" ht="33.75" x14ac:dyDescent="0.25">
      <c r="A2216" s="2" t="s">
        <v>919</v>
      </c>
    </row>
    <row r="2217" spans="1:1" x14ac:dyDescent="0.25">
      <c r="A2217" s="2"/>
    </row>
    <row r="2218" spans="1:1" x14ac:dyDescent="0.25">
      <c r="A2218" s="5">
        <v>6.1805555555555558E-2</v>
      </c>
    </row>
    <row r="2219" spans="1:1" ht="90" x14ac:dyDescent="0.25">
      <c r="A2219" s="4" t="s">
        <v>920</v>
      </c>
    </row>
    <row r="2220" spans="1:1" ht="33.75" x14ac:dyDescent="0.25">
      <c r="A2220" s="2" t="s">
        <v>921</v>
      </c>
    </row>
    <row r="2221" spans="1:1" x14ac:dyDescent="0.25">
      <c r="A2221" s="1" t="s">
        <v>72</v>
      </c>
    </row>
    <row r="2222" spans="1:1" x14ac:dyDescent="0.25">
      <c r="A2222" s="2"/>
    </row>
    <row r="2223" spans="1:1" x14ac:dyDescent="0.25">
      <c r="A2223" s="5">
        <v>0.32847222222222222</v>
      </c>
    </row>
    <row r="2224" spans="1:1" ht="150" x14ac:dyDescent="0.25">
      <c r="A2224" s="4" t="s">
        <v>922</v>
      </c>
    </row>
    <row r="2225" spans="1:1" ht="33.75" x14ac:dyDescent="0.25">
      <c r="A2225" s="2" t="s">
        <v>923</v>
      </c>
    </row>
    <row r="2226" spans="1:1" x14ac:dyDescent="0.25">
      <c r="A2226" s="2"/>
    </row>
    <row r="2227" spans="1:1" x14ac:dyDescent="0.25">
      <c r="A2227" s="5">
        <v>0.15833333333333333</v>
      </c>
    </row>
    <row r="2228" spans="1:1" ht="150" x14ac:dyDescent="0.25">
      <c r="A2228" s="4" t="s">
        <v>924</v>
      </c>
    </row>
    <row r="2229" spans="1:1" ht="33.75" x14ac:dyDescent="0.25">
      <c r="A2229" s="2" t="s">
        <v>857</v>
      </c>
    </row>
    <row r="2230" spans="1:1" x14ac:dyDescent="0.25">
      <c r="A2230" s="1" t="s">
        <v>72</v>
      </c>
    </row>
    <row r="2231" spans="1:1" x14ac:dyDescent="0.25">
      <c r="A2231" s="2"/>
    </row>
    <row r="2232" spans="1:1" x14ac:dyDescent="0.25">
      <c r="A2232" s="5">
        <v>9.5833333333333326E-2</v>
      </c>
    </row>
    <row r="2233" spans="1:1" ht="105" x14ac:dyDescent="0.25">
      <c r="A2233" s="4" t="s">
        <v>925</v>
      </c>
    </row>
    <row r="2234" spans="1:1" ht="33.75" x14ac:dyDescent="0.25">
      <c r="A2234" s="2" t="s">
        <v>926</v>
      </c>
    </row>
    <row r="2235" spans="1:1" x14ac:dyDescent="0.25">
      <c r="A2235" s="2"/>
    </row>
    <row r="2236" spans="1:1" x14ac:dyDescent="0.25">
      <c r="A2236" s="5">
        <v>0.24444444444444446</v>
      </c>
    </row>
    <row r="2237" spans="1:1" ht="165" x14ac:dyDescent="0.25">
      <c r="A2237" s="4" t="s">
        <v>927</v>
      </c>
    </row>
    <row r="2238" spans="1:1" ht="33.75" x14ac:dyDescent="0.25">
      <c r="A2238" s="2" t="s">
        <v>928</v>
      </c>
    </row>
    <row r="2239" spans="1:1" x14ac:dyDescent="0.25">
      <c r="A2239" s="1" t="s">
        <v>72</v>
      </c>
    </row>
    <row r="2240" spans="1:1" x14ac:dyDescent="0.25">
      <c r="A2240" s="2"/>
    </row>
    <row r="2241" spans="1:1" x14ac:dyDescent="0.25">
      <c r="A2241" s="5">
        <v>0.10069444444444443</v>
      </c>
    </row>
    <row r="2242" spans="1:1" ht="120" x14ac:dyDescent="0.25">
      <c r="A2242" s="4" t="s">
        <v>929</v>
      </c>
    </row>
    <row r="2243" spans="1:1" ht="33.75" x14ac:dyDescent="0.25">
      <c r="A2243" s="2" t="s">
        <v>930</v>
      </c>
    </row>
    <row r="2244" spans="1:1" x14ac:dyDescent="0.25">
      <c r="A2244" s="1" t="s">
        <v>72</v>
      </c>
    </row>
    <row r="2245" spans="1:1" x14ac:dyDescent="0.25">
      <c r="A2245" s="2"/>
    </row>
    <row r="2246" spans="1:1" x14ac:dyDescent="0.25">
      <c r="A2246" s="5">
        <v>0.23055555555555554</v>
      </c>
    </row>
    <row r="2247" spans="1:1" ht="60" x14ac:dyDescent="0.25">
      <c r="A2247" s="4" t="s">
        <v>931</v>
      </c>
    </row>
    <row r="2248" spans="1:1" ht="33.75" x14ac:dyDescent="0.25">
      <c r="A2248" s="2" t="s">
        <v>932</v>
      </c>
    </row>
    <row r="2249" spans="1:1" x14ac:dyDescent="0.25">
      <c r="A2249" s="2"/>
    </row>
    <row r="2250" spans="1:1" x14ac:dyDescent="0.25">
      <c r="A2250" s="5">
        <v>0.12430555555555556</v>
      </c>
    </row>
    <row r="2251" spans="1:1" ht="105" x14ac:dyDescent="0.25">
      <c r="A2251" s="4" t="s">
        <v>933</v>
      </c>
    </row>
    <row r="2252" spans="1:1" ht="33.75" x14ac:dyDescent="0.25">
      <c r="A2252" s="2" t="s">
        <v>934</v>
      </c>
    </row>
    <row r="2253" spans="1:1" x14ac:dyDescent="0.25">
      <c r="A2253" s="2"/>
    </row>
    <row r="2254" spans="1:1" x14ac:dyDescent="0.25">
      <c r="A2254" s="5">
        <v>0.12430555555555556</v>
      </c>
    </row>
    <row r="2255" spans="1:1" ht="90" x14ac:dyDescent="0.25">
      <c r="A2255" s="4" t="s">
        <v>935</v>
      </c>
    </row>
    <row r="2256" spans="1:1" ht="22.5" x14ac:dyDescent="0.25">
      <c r="A2256" s="2" t="s">
        <v>936</v>
      </c>
    </row>
    <row r="2257" spans="1:1" x14ac:dyDescent="0.25">
      <c r="A2257" s="2"/>
    </row>
    <row r="2258" spans="1:1" x14ac:dyDescent="0.25">
      <c r="A2258" s="5">
        <v>0.12430555555555556</v>
      </c>
    </row>
    <row r="2259" spans="1:1" ht="90" x14ac:dyDescent="0.25">
      <c r="A2259" s="4" t="s">
        <v>937</v>
      </c>
    </row>
    <row r="2260" spans="1:1" ht="33.75" x14ac:dyDescent="0.25">
      <c r="A2260" s="2" t="s">
        <v>859</v>
      </c>
    </row>
    <row r="2261" spans="1:1" x14ac:dyDescent="0.25">
      <c r="A2261" s="2"/>
    </row>
    <row r="2262" spans="1:1" x14ac:dyDescent="0.25">
      <c r="A2262" s="5">
        <v>0.12430555555555556</v>
      </c>
    </row>
    <row r="2263" spans="1:1" ht="135" x14ac:dyDescent="0.25">
      <c r="A2263" s="4" t="s">
        <v>938</v>
      </c>
    </row>
    <row r="2264" spans="1:1" ht="33.75" x14ac:dyDescent="0.25">
      <c r="A2264" s="2" t="s">
        <v>939</v>
      </c>
    </row>
    <row r="2265" spans="1:1" x14ac:dyDescent="0.25">
      <c r="A2265" s="2"/>
    </row>
    <row r="2266" spans="1:1" x14ac:dyDescent="0.25">
      <c r="A2266" s="5">
        <v>7.2222222222222229E-2</v>
      </c>
    </row>
    <row r="2267" spans="1:1" ht="150" x14ac:dyDescent="0.25">
      <c r="A2267" s="4" t="s">
        <v>940</v>
      </c>
    </row>
    <row r="2268" spans="1:1" ht="33.75" x14ac:dyDescent="0.25">
      <c r="A2268" s="2" t="s">
        <v>941</v>
      </c>
    </row>
    <row r="2269" spans="1:1" x14ac:dyDescent="0.25">
      <c r="A2269" s="2"/>
    </row>
    <row r="2270" spans="1:1" x14ac:dyDescent="0.25">
      <c r="A2270" s="5">
        <v>0.12430555555555556</v>
      </c>
    </row>
    <row r="2271" spans="1:1" ht="105" x14ac:dyDescent="0.25">
      <c r="A2271" s="4" t="s">
        <v>942</v>
      </c>
    </row>
    <row r="2272" spans="1:1" ht="33.75" x14ac:dyDescent="0.25">
      <c r="A2272" s="2" t="s">
        <v>943</v>
      </c>
    </row>
    <row r="2273" spans="1:1" x14ac:dyDescent="0.25">
      <c r="A2273" s="2"/>
    </row>
    <row r="2274" spans="1:1" x14ac:dyDescent="0.25">
      <c r="A2274" s="5">
        <v>0.12430555555555556</v>
      </c>
    </row>
    <row r="2275" spans="1:1" ht="105" x14ac:dyDescent="0.25">
      <c r="A2275" s="4" t="s">
        <v>944</v>
      </c>
    </row>
    <row r="2276" spans="1:1" ht="33.75" x14ac:dyDescent="0.25">
      <c r="A2276" s="2" t="s">
        <v>945</v>
      </c>
    </row>
    <row r="2277" spans="1:1" x14ac:dyDescent="0.25">
      <c r="A2277" s="2"/>
    </row>
    <row r="2278" spans="1:1" x14ac:dyDescent="0.25">
      <c r="A2278" s="5">
        <v>0.12430555555555556</v>
      </c>
    </row>
    <row r="2279" spans="1:1" ht="105" x14ac:dyDescent="0.25">
      <c r="A2279" s="4" t="s">
        <v>946</v>
      </c>
    </row>
    <row r="2280" spans="1:1" ht="33.75" x14ac:dyDescent="0.25">
      <c r="A2280" s="2" t="s">
        <v>947</v>
      </c>
    </row>
    <row r="2281" spans="1:1" x14ac:dyDescent="0.25">
      <c r="A2281" s="2"/>
    </row>
    <row r="2282" spans="1:1" x14ac:dyDescent="0.25">
      <c r="A2282" s="5">
        <v>0.30138888888888887</v>
      </c>
    </row>
    <row r="2283" spans="1:1" ht="135" x14ac:dyDescent="0.25">
      <c r="A2283" s="4" t="s">
        <v>948</v>
      </c>
    </row>
    <row r="2284" spans="1:1" ht="33.75" x14ac:dyDescent="0.25">
      <c r="A2284" s="2" t="s">
        <v>949</v>
      </c>
    </row>
    <row r="2285" spans="1:1" x14ac:dyDescent="0.25">
      <c r="A2285" s="2"/>
    </row>
    <row r="2286" spans="1:1" x14ac:dyDescent="0.25">
      <c r="A2286" s="5">
        <v>0.51736111111111105</v>
      </c>
    </row>
    <row r="2287" spans="1:1" ht="90" x14ac:dyDescent="0.25">
      <c r="A2287" s="4" t="s">
        <v>950</v>
      </c>
    </row>
    <row r="2288" spans="1:1" ht="33.75" x14ac:dyDescent="0.25">
      <c r="A2288" s="2" t="s">
        <v>951</v>
      </c>
    </row>
    <row r="2289" spans="1:1" x14ac:dyDescent="0.25">
      <c r="A2289" s="1" t="s">
        <v>72</v>
      </c>
    </row>
    <row r="2290" spans="1:1" x14ac:dyDescent="0.25">
      <c r="A2290" s="2"/>
    </row>
    <row r="2291" spans="1:1" x14ac:dyDescent="0.25">
      <c r="A2291" s="5">
        <v>0.18402777777777779</v>
      </c>
    </row>
    <row r="2292" spans="1:1" ht="150" x14ac:dyDescent="0.25">
      <c r="A2292" s="4" t="s">
        <v>952</v>
      </c>
    </row>
    <row r="2293" spans="1:1" ht="33.75" x14ac:dyDescent="0.25">
      <c r="A2293" s="2" t="s">
        <v>923</v>
      </c>
    </row>
    <row r="2294" spans="1:1" x14ac:dyDescent="0.25">
      <c r="A2294" s="1" t="s">
        <v>72</v>
      </c>
    </row>
    <row r="2295" spans="1:1" x14ac:dyDescent="0.25">
      <c r="A2295" s="2"/>
    </row>
    <row r="2296" spans="1:1" x14ac:dyDescent="0.25">
      <c r="A2296" s="5">
        <v>0.3972222222222222</v>
      </c>
    </row>
    <row r="2297" spans="1:1" ht="165" x14ac:dyDescent="0.25">
      <c r="A2297" s="4" t="s">
        <v>953</v>
      </c>
    </row>
    <row r="2298" spans="1:1" ht="33.75" x14ac:dyDescent="0.25">
      <c r="A2298" s="2" t="s">
        <v>954</v>
      </c>
    </row>
    <row r="2299" spans="1:1" x14ac:dyDescent="0.25">
      <c r="A2299" s="1" t="s">
        <v>72</v>
      </c>
    </row>
    <row r="2300" spans="1:1" x14ac:dyDescent="0.25">
      <c r="A2300" s="2"/>
    </row>
    <row r="2301" spans="1:1" x14ac:dyDescent="0.25">
      <c r="A2301" s="5">
        <v>0.12430555555555556</v>
      </c>
    </row>
    <row r="2302" spans="1:1" ht="60" x14ac:dyDescent="0.25">
      <c r="A2302" s="4" t="s">
        <v>955</v>
      </c>
    </row>
    <row r="2303" spans="1:1" ht="33.75" x14ac:dyDescent="0.25">
      <c r="A2303" s="2" t="s">
        <v>956</v>
      </c>
    </row>
    <row r="2304" spans="1:1" x14ac:dyDescent="0.25">
      <c r="A2304" s="1" t="s">
        <v>72</v>
      </c>
    </row>
    <row r="2305" spans="1:1" x14ac:dyDescent="0.25">
      <c r="A2305" s="2"/>
    </row>
    <row r="2306" spans="1:1" x14ac:dyDescent="0.25">
      <c r="A2306" s="5">
        <v>0.33819444444444446</v>
      </c>
    </row>
    <row r="2307" spans="1:1" ht="195" x14ac:dyDescent="0.25">
      <c r="A2307" s="4" t="s">
        <v>957</v>
      </c>
    </row>
    <row r="2308" spans="1:1" ht="33.75" x14ac:dyDescent="0.25">
      <c r="A2308" s="2" t="s">
        <v>958</v>
      </c>
    </row>
    <row r="2309" spans="1:1" x14ac:dyDescent="0.25">
      <c r="A2309" s="1" t="s">
        <v>72</v>
      </c>
    </row>
    <row r="2310" spans="1:1" x14ac:dyDescent="0.25">
      <c r="A2310" s="2"/>
    </row>
    <row r="2311" spans="1:1" x14ac:dyDescent="0.25">
      <c r="A2311" s="5">
        <v>0.11527777777777777</v>
      </c>
    </row>
    <row r="2312" spans="1:1" ht="90" x14ac:dyDescent="0.25">
      <c r="A2312" s="4" t="s">
        <v>959</v>
      </c>
    </row>
    <row r="2313" spans="1:1" ht="33.75" x14ac:dyDescent="0.25">
      <c r="A2313" s="2" t="s">
        <v>960</v>
      </c>
    </row>
    <row r="2314" spans="1:1" x14ac:dyDescent="0.25">
      <c r="A2314" s="2"/>
    </row>
    <row r="2315" spans="1:1" x14ac:dyDescent="0.25">
      <c r="A2315" s="5">
        <v>0.14583333333333334</v>
      </c>
    </row>
    <row r="2316" spans="1:1" ht="75" x14ac:dyDescent="0.25">
      <c r="A2316" s="4" t="s">
        <v>961</v>
      </c>
    </row>
    <row r="2317" spans="1:1" ht="33.75" x14ac:dyDescent="0.25">
      <c r="A2317" s="2" t="s">
        <v>962</v>
      </c>
    </row>
    <row r="2318" spans="1:1" x14ac:dyDescent="0.25">
      <c r="A2318" s="1" t="s">
        <v>72</v>
      </c>
    </row>
    <row r="2319" spans="1:1" x14ac:dyDescent="0.25">
      <c r="A2319" s="2"/>
    </row>
    <row r="2320" spans="1:1" x14ac:dyDescent="0.25">
      <c r="A2320" s="5">
        <v>0.61875000000000002</v>
      </c>
    </row>
    <row r="2321" spans="1:1" ht="120" x14ac:dyDescent="0.25">
      <c r="A2321" s="4" t="s">
        <v>963</v>
      </c>
    </row>
    <row r="2322" spans="1:1" ht="33.75" x14ac:dyDescent="0.25">
      <c r="A2322" s="2" t="s">
        <v>964</v>
      </c>
    </row>
    <row r="2323" spans="1:1" x14ac:dyDescent="0.25">
      <c r="A2323" s="2"/>
    </row>
    <row r="2324" spans="1:1" x14ac:dyDescent="0.25">
      <c r="A2324" s="5">
        <v>0.33680555555555558</v>
      </c>
    </row>
    <row r="2325" spans="1:1" ht="75" x14ac:dyDescent="0.25">
      <c r="A2325" s="4" t="s">
        <v>965</v>
      </c>
    </row>
    <row r="2326" spans="1:1" ht="33.75" x14ac:dyDescent="0.25">
      <c r="A2326" s="2" t="s">
        <v>966</v>
      </c>
    </row>
    <row r="2327" spans="1:1" x14ac:dyDescent="0.25">
      <c r="A2327" s="1" t="s">
        <v>72</v>
      </c>
    </row>
    <row r="2328" spans="1:1" x14ac:dyDescent="0.25">
      <c r="A2328" s="2"/>
    </row>
    <row r="2329" spans="1:1" x14ac:dyDescent="0.25">
      <c r="A2329" s="5">
        <v>0.13194444444444445</v>
      </c>
    </row>
    <row r="2330" spans="1:1" ht="75" x14ac:dyDescent="0.25">
      <c r="A2330" s="4" t="s">
        <v>967</v>
      </c>
    </row>
    <row r="2331" spans="1:1" ht="33.75" x14ac:dyDescent="0.25">
      <c r="A2331" s="2" t="s">
        <v>968</v>
      </c>
    </row>
    <row r="2332" spans="1:1" x14ac:dyDescent="0.25">
      <c r="A2332" s="1" t="s">
        <v>72</v>
      </c>
    </row>
    <row r="2333" spans="1:1" x14ac:dyDescent="0.25">
      <c r="A2333" s="2"/>
    </row>
    <row r="2334" spans="1:1" x14ac:dyDescent="0.25">
      <c r="A2334" s="5">
        <v>0.57777777777777783</v>
      </c>
    </row>
    <row r="2335" spans="1:1" ht="105" x14ac:dyDescent="0.25">
      <c r="A2335" s="4" t="s">
        <v>969</v>
      </c>
    </row>
    <row r="2336" spans="1:1" ht="33.75" x14ac:dyDescent="0.25">
      <c r="A2336" s="2" t="s">
        <v>970</v>
      </c>
    </row>
    <row r="2337" spans="1:1" x14ac:dyDescent="0.25">
      <c r="A2337" s="2"/>
    </row>
    <row r="2338" spans="1:1" x14ac:dyDescent="0.25">
      <c r="A2338" s="5">
        <v>9.1666666666666674E-2</v>
      </c>
    </row>
    <row r="2339" spans="1:1" ht="60" x14ac:dyDescent="0.25">
      <c r="A2339" s="4" t="s">
        <v>971</v>
      </c>
    </row>
    <row r="2340" spans="1:1" ht="33.75" x14ac:dyDescent="0.25">
      <c r="A2340" s="2" t="s">
        <v>972</v>
      </c>
    </row>
    <row r="2341" spans="1:1" x14ac:dyDescent="0.25">
      <c r="A2341" s="1" t="s">
        <v>72</v>
      </c>
    </row>
    <row r="2342" spans="1:1" x14ac:dyDescent="0.25">
      <c r="A2342" s="2"/>
    </row>
    <row r="2343" spans="1:1" x14ac:dyDescent="0.25">
      <c r="A2343" s="5">
        <v>0.44305555555555554</v>
      </c>
    </row>
    <row r="2344" spans="1:1" ht="90" x14ac:dyDescent="0.25">
      <c r="A2344" s="4" t="s">
        <v>973</v>
      </c>
    </row>
    <row r="2345" spans="1:1" ht="33.75" x14ac:dyDescent="0.25">
      <c r="A2345" s="2" t="s">
        <v>974</v>
      </c>
    </row>
    <row r="2346" spans="1:1" x14ac:dyDescent="0.25">
      <c r="A2346" s="2"/>
    </row>
    <row r="2347" spans="1:1" x14ac:dyDescent="0.25">
      <c r="A2347" s="5">
        <v>0.11805555555555557</v>
      </c>
    </row>
    <row r="2348" spans="1:1" ht="60" x14ac:dyDescent="0.25">
      <c r="A2348" s="4" t="s">
        <v>975</v>
      </c>
    </row>
    <row r="2349" spans="1:1" ht="33.75" x14ac:dyDescent="0.25">
      <c r="A2349" s="2" t="s">
        <v>976</v>
      </c>
    </row>
    <row r="2350" spans="1:1" x14ac:dyDescent="0.25">
      <c r="A2350" s="1" t="s">
        <v>72</v>
      </c>
    </row>
    <row r="2351" spans="1:1" x14ac:dyDescent="0.25">
      <c r="A2351" s="2"/>
    </row>
    <row r="2352" spans="1:1" x14ac:dyDescent="0.25">
      <c r="A2352" s="5">
        <v>0.18055555555555555</v>
      </c>
    </row>
    <row r="2353" spans="1:1" ht="90" x14ac:dyDescent="0.25">
      <c r="A2353" s="4" t="s">
        <v>977</v>
      </c>
    </row>
    <row r="2354" spans="1:1" ht="33.75" x14ac:dyDescent="0.25">
      <c r="A2354" s="2" t="s">
        <v>978</v>
      </c>
    </row>
    <row r="2355" spans="1:1" x14ac:dyDescent="0.25">
      <c r="A2355" s="1" t="s">
        <v>72</v>
      </c>
    </row>
    <row r="2356" spans="1:1" x14ac:dyDescent="0.25">
      <c r="A2356" s="2"/>
    </row>
    <row r="2357" spans="1:1" x14ac:dyDescent="0.25">
      <c r="A2357" s="5">
        <v>0.19652777777777777</v>
      </c>
    </row>
    <row r="2358" spans="1:1" ht="165" x14ac:dyDescent="0.25">
      <c r="A2358" s="4" t="s">
        <v>979</v>
      </c>
    </row>
    <row r="2359" spans="1:1" ht="33.75" x14ac:dyDescent="0.25">
      <c r="A2359" s="2" t="s">
        <v>980</v>
      </c>
    </row>
    <row r="2360" spans="1:1" x14ac:dyDescent="0.25">
      <c r="A2360" s="1" t="s">
        <v>72</v>
      </c>
    </row>
    <row r="2361" spans="1:1" x14ac:dyDescent="0.25">
      <c r="A2361" s="2"/>
    </row>
    <row r="2362" spans="1:1" x14ac:dyDescent="0.25">
      <c r="A2362" s="5">
        <v>0.19652777777777777</v>
      </c>
    </row>
    <row r="2363" spans="1:1" ht="225" x14ac:dyDescent="0.25">
      <c r="A2363" s="4" t="s">
        <v>981</v>
      </c>
    </row>
    <row r="2364" spans="1:1" ht="33.75" x14ac:dyDescent="0.25">
      <c r="A2364" s="2" t="s">
        <v>982</v>
      </c>
    </row>
    <row r="2365" spans="1:1" x14ac:dyDescent="0.25">
      <c r="A2365" s="1" t="s">
        <v>72</v>
      </c>
    </row>
    <row r="2366" spans="1:1" x14ac:dyDescent="0.25">
      <c r="A2366" s="2"/>
    </row>
    <row r="2367" spans="1:1" x14ac:dyDescent="0.25">
      <c r="A2367" s="5">
        <v>0.66527777777777775</v>
      </c>
    </row>
    <row r="2368" spans="1:1" ht="195" x14ac:dyDescent="0.25">
      <c r="A2368" s="4" t="s">
        <v>983</v>
      </c>
    </row>
    <row r="2369" spans="1:1" ht="33.75" x14ac:dyDescent="0.25">
      <c r="A2369" s="2" t="s">
        <v>984</v>
      </c>
    </row>
    <row r="2370" spans="1:1" x14ac:dyDescent="0.25">
      <c r="A2370" s="1" t="s">
        <v>72</v>
      </c>
    </row>
    <row r="2371" spans="1:1" x14ac:dyDescent="0.25">
      <c r="A2371" s="2"/>
    </row>
    <row r="2372" spans="1:1" x14ac:dyDescent="0.25">
      <c r="A2372" s="5">
        <v>0.68888888888888899</v>
      </c>
    </row>
    <row r="2373" spans="1:1" ht="165" x14ac:dyDescent="0.25">
      <c r="A2373" s="4" t="s">
        <v>985</v>
      </c>
    </row>
    <row r="2374" spans="1:1" ht="33.75" x14ac:dyDescent="0.25">
      <c r="A2374" s="2" t="s">
        <v>986</v>
      </c>
    </row>
    <row r="2375" spans="1:1" x14ac:dyDescent="0.25">
      <c r="A2375" s="1" t="s">
        <v>72</v>
      </c>
    </row>
    <row r="2376" spans="1:1" x14ac:dyDescent="0.25">
      <c r="A2376" s="2"/>
    </row>
    <row r="2377" spans="1:1" x14ac:dyDescent="0.25">
      <c r="A2377" s="5">
        <v>0.55694444444444446</v>
      </c>
    </row>
    <row r="2378" spans="1:1" ht="150" x14ac:dyDescent="0.25">
      <c r="A2378" s="4" t="s">
        <v>987</v>
      </c>
    </row>
    <row r="2379" spans="1:1" ht="33.75" x14ac:dyDescent="0.25">
      <c r="A2379" s="2" t="s">
        <v>988</v>
      </c>
    </row>
    <row r="2380" spans="1:1" x14ac:dyDescent="0.25">
      <c r="A2380" s="1" t="s">
        <v>72</v>
      </c>
    </row>
    <row r="2381" spans="1:1" x14ac:dyDescent="0.25">
      <c r="A2381" s="2"/>
    </row>
    <row r="2382" spans="1:1" x14ac:dyDescent="0.25">
      <c r="A2382" s="5">
        <v>0.1986111111111111</v>
      </c>
    </row>
    <row r="2383" spans="1:1" ht="150" x14ac:dyDescent="0.25">
      <c r="A2383" s="4" t="s">
        <v>989</v>
      </c>
    </row>
    <row r="2384" spans="1:1" ht="33.75" x14ac:dyDescent="0.25">
      <c r="A2384" s="2" t="s">
        <v>841</v>
      </c>
    </row>
    <row r="2385" spans="1:1" x14ac:dyDescent="0.25">
      <c r="A2385" s="1" t="s">
        <v>72</v>
      </c>
    </row>
    <row r="2386" spans="1:1" x14ac:dyDescent="0.25">
      <c r="A2386" s="2"/>
    </row>
    <row r="2387" spans="1:1" x14ac:dyDescent="0.25">
      <c r="A2387" s="5">
        <v>0.27916666666666667</v>
      </c>
    </row>
    <row r="2388" spans="1:1" ht="135" x14ac:dyDescent="0.25">
      <c r="A2388" s="4" t="s">
        <v>990</v>
      </c>
    </row>
    <row r="2389" spans="1:1" ht="33.75" x14ac:dyDescent="0.25">
      <c r="A2389" s="2" t="s">
        <v>991</v>
      </c>
    </row>
    <row r="2390" spans="1:1" x14ac:dyDescent="0.25">
      <c r="A2390" s="1" t="s">
        <v>72</v>
      </c>
    </row>
    <row r="2391" spans="1:1" x14ac:dyDescent="0.25">
      <c r="A2391" s="2"/>
    </row>
    <row r="2392" spans="1:1" x14ac:dyDescent="0.25">
      <c r="A2392" s="5">
        <v>0.34722222222222227</v>
      </c>
    </row>
    <row r="2393" spans="1:1" ht="135" x14ac:dyDescent="0.25">
      <c r="A2393" s="4" t="s">
        <v>992</v>
      </c>
    </row>
    <row r="2394" spans="1:1" ht="33.75" x14ac:dyDescent="0.25">
      <c r="A2394" s="2" t="s">
        <v>991</v>
      </c>
    </row>
    <row r="2395" spans="1:1" x14ac:dyDescent="0.25">
      <c r="A2395" s="1" t="s">
        <v>72</v>
      </c>
    </row>
    <row r="2396" spans="1:1" x14ac:dyDescent="0.25">
      <c r="A2396" s="2"/>
    </row>
    <row r="2397" spans="1:1" x14ac:dyDescent="0.25">
      <c r="A2397" s="5">
        <v>0.29930555555555555</v>
      </c>
    </row>
    <row r="2398" spans="1:1" ht="210" x14ac:dyDescent="0.25">
      <c r="A2398" s="4" t="s">
        <v>993</v>
      </c>
    </row>
    <row r="2399" spans="1:1" ht="33.75" x14ac:dyDescent="0.25">
      <c r="A2399" s="2" t="s">
        <v>904</v>
      </c>
    </row>
    <row r="2400" spans="1:1" x14ac:dyDescent="0.25">
      <c r="A2400" s="1" t="s">
        <v>72</v>
      </c>
    </row>
    <row r="2401" spans="1:1" x14ac:dyDescent="0.25">
      <c r="A2401" s="2"/>
    </row>
    <row r="2402" spans="1:1" x14ac:dyDescent="0.25">
      <c r="A2402" s="5">
        <v>0.37222222222222223</v>
      </c>
    </row>
    <row r="2403" spans="1:1" ht="210" x14ac:dyDescent="0.25">
      <c r="A2403" s="4" t="s">
        <v>994</v>
      </c>
    </row>
    <row r="2404" spans="1:1" ht="33.75" x14ac:dyDescent="0.25">
      <c r="A2404" s="2" t="s">
        <v>984</v>
      </c>
    </row>
    <row r="2405" spans="1:1" x14ac:dyDescent="0.25">
      <c r="A2405" s="1" t="s">
        <v>72</v>
      </c>
    </row>
    <row r="2406" spans="1:1" x14ac:dyDescent="0.25">
      <c r="A2406" s="2"/>
    </row>
    <row r="2407" spans="1:1" x14ac:dyDescent="0.25">
      <c r="A2407" s="5">
        <v>0.3840277777777778</v>
      </c>
    </row>
    <row r="2408" spans="1:1" ht="180" x14ac:dyDescent="0.25">
      <c r="A2408" s="4" t="s">
        <v>995</v>
      </c>
    </row>
    <row r="2409" spans="1:1" ht="33.75" x14ac:dyDescent="0.25">
      <c r="A2409" s="2" t="s">
        <v>904</v>
      </c>
    </row>
    <row r="2410" spans="1:1" x14ac:dyDescent="0.25">
      <c r="A2410" s="1" t="s">
        <v>72</v>
      </c>
    </row>
    <row r="2411" spans="1:1" x14ac:dyDescent="0.25">
      <c r="A2411" s="2"/>
    </row>
    <row r="2412" spans="1:1" x14ac:dyDescent="0.25">
      <c r="A2412" s="5">
        <v>0.23958333333333334</v>
      </c>
    </row>
    <row r="2413" spans="1:1" ht="135" x14ac:dyDescent="0.25">
      <c r="A2413" s="4" t="s">
        <v>996</v>
      </c>
    </row>
    <row r="2414" spans="1:1" ht="33.75" x14ac:dyDescent="0.25">
      <c r="A2414" s="2" t="s">
        <v>997</v>
      </c>
    </row>
    <row r="2415" spans="1:1" x14ac:dyDescent="0.25">
      <c r="A2415" s="1" t="s">
        <v>72</v>
      </c>
    </row>
    <row r="2416" spans="1:1" x14ac:dyDescent="0.25">
      <c r="A2416" s="2"/>
    </row>
    <row r="2417" spans="1:1" x14ac:dyDescent="0.25">
      <c r="A2417" s="5">
        <v>0.25555555555555559</v>
      </c>
    </row>
    <row r="2418" spans="1:1" ht="75" x14ac:dyDescent="0.25">
      <c r="A2418" s="4" t="s">
        <v>998</v>
      </c>
    </row>
    <row r="2419" spans="1:1" ht="33.75" x14ac:dyDescent="0.25">
      <c r="A2419" s="2" t="s">
        <v>855</v>
      </c>
    </row>
    <row r="2420" spans="1:1" x14ac:dyDescent="0.25">
      <c r="A2420" s="1" t="s">
        <v>72</v>
      </c>
    </row>
    <row r="2421" spans="1:1" x14ac:dyDescent="0.25">
      <c r="A2421" s="2"/>
    </row>
    <row r="2422" spans="1:1" x14ac:dyDescent="0.25">
      <c r="A2422" s="5">
        <v>0.47013888888888888</v>
      </c>
    </row>
    <row r="2423" spans="1:1" ht="195" x14ac:dyDescent="0.25">
      <c r="A2423" s="4" t="s">
        <v>999</v>
      </c>
    </row>
    <row r="2424" spans="1:1" ht="33.75" x14ac:dyDescent="0.25">
      <c r="A2424" s="2" t="s">
        <v>1000</v>
      </c>
    </row>
    <row r="2425" spans="1:1" x14ac:dyDescent="0.25">
      <c r="A2425" s="1" t="s">
        <v>72</v>
      </c>
    </row>
    <row r="2426" spans="1:1" x14ac:dyDescent="0.25">
      <c r="A2426" s="2"/>
    </row>
    <row r="2427" spans="1:1" x14ac:dyDescent="0.25">
      <c r="A2427" s="5">
        <v>0.16805555555555554</v>
      </c>
    </row>
    <row r="2428" spans="1:1" ht="105" x14ac:dyDescent="0.25">
      <c r="A2428" s="4" t="s">
        <v>1001</v>
      </c>
    </row>
    <row r="2429" spans="1:1" ht="33.75" x14ac:dyDescent="0.25">
      <c r="A2429" s="2" t="s">
        <v>923</v>
      </c>
    </row>
    <row r="2430" spans="1:1" x14ac:dyDescent="0.25">
      <c r="A2430" s="1" t="s">
        <v>72</v>
      </c>
    </row>
    <row r="2431" spans="1:1" x14ac:dyDescent="0.25">
      <c r="A2431" s="2"/>
    </row>
    <row r="2432" spans="1:1" x14ac:dyDescent="0.25">
      <c r="A2432" s="5">
        <v>0.30416666666666664</v>
      </c>
    </row>
    <row r="2433" spans="1:1" ht="180" x14ac:dyDescent="0.25">
      <c r="A2433" s="4" t="s">
        <v>1002</v>
      </c>
    </row>
    <row r="2434" spans="1:1" ht="33.75" x14ac:dyDescent="0.25">
      <c r="A2434" s="2" t="s">
        <v>1003</v>
      </c>
    </row>
    <row r="2435" spans="1:1" x14ac:dyDescent="0.25">
      <c r="A2435" s="1" t="s">
        <v>72</v>
      </c>
    </row>
    <row r="2436" spans="1:1" x14ac:dyDescent="0.25">
      <c r="A2436" s="2"/>
    </row>
    <row r="2437" spans="1:1" x14ac:dyDescent="0.25">
      <c r="A2437" s="5">
        <v>0.26319444444444445</v>
      </c>
    </row>
    <row r="2438" spans="1:1" ht="120" x14ac:dyDescent="0.25">
      <c r="A2438" s="4" t="s">
        <v>1004</v>
      </c>
    </row>
    <row r="2439" spans="1:1" ht="33.75" x14ac:dyDescent="0.25">
      <c r="A2439" s="2" t="s">
        <v>904</v>
      </c>
    </row>
    <row r="2440" spans="1:1" x14ac:dyDescent="0.25">
      <c r="A2440" s="1" t="s">
        <v>72</v>
      </c>
    </row>
    <row r="2441" spans="1:1" x14ac:dyDescent="0.25">
      <c r="A2441" s="2"/>
    </row>
    <row r="2442" spans="1:1" x14ac:dyDescent="0.25">
      <c r="A2442" s="5">
        <v>0.37638888888888888</v>
      </c>
    </row>
    <row r="2443" spans="1:1" ht="150" x14ac:dyDescent="0.25">
      <c r="A2443" s="4" t="s">
        <v>1005</v>
      </c>
    </row>
    <row r="2444" spans="1:1" ht="33.75" x14ac:dyDescent="0.25">
      <c r="A2444" s="2" t="s">
        <v>1006</v>
      </c>
    </row>
    <row r="2445" spans="1:1" x14ac:dyDescent="0.25">
      <c r="A2445" s="1" t="s">
        <v>72</v>
      </c>
    </row>
    <row r="2446" spans="1:1" x14ac:dyDescent="0.25">
      <c r="A2446" s="2"/>
    </row>
    <row r="2447" spans="1:1" x14ac:dyDescent="0.25">
      <c r="A2447" s="5">
        <v>0.25069444444444444</v>
      </c>
    </row>
    <row r="2448" spans="1:1" ht="315" x14ac:dyDescent="0.25">
      <c r="A2448" s="4" t="s">
        <v>1007</v>
      </c>
    </row>
    <row r="2449" spans="1:1" ht="33.75" x14ac:dyDescent="0.25">
      <c r="A2449" s="2" t="s">
        <v>1008</v>
      </c>
    </row>
    <row r="2450" spans="1:1" x14ac:dyDescent="0.25">
      <c r="A2450" s="1" t="s">
        <v>72</v>
      </c>
    </row>
    <row r="2451" spans="1:1" x14ac:dyDescent="0.25">
      <c r="A2451" s="2"/>
    </row>
    <row r="2452" spans="1:1" x14ac:dyDescent="0.25">
      <c r="A2452" s="5">
        <v>0.3840277777777778</v>
      </c>
    </row>
    <row r="2453" spans="1:1" ht="150" x14ac:dyDescent="0.25">
      <c r="A2453" s="4" t="s">
        <v>1009</v>
      </c>
    </row>
    <row r="2454" spans="1:1" ht="33.75" x14ac:dyDescent="0.25">
      <c r="A2454" s="2" t="s">
        <v>873</v>
      </c>
    </row>
    <row r="2455" spans="1:1" x14ac:dyDescent="0.25">
      <c r="A2455" s="1" t="s">
        <v>72</v>
      </c>
    </row>
    <row r="2456" spans="1:1" x14ac:dyDescent="0.25">
      <c r="A2456" s="2"/>
    </row>
    <row r="2457" spans="1:1" x14ac:dyDescent="0.25">
      <c r="A2457" s="5">
        <v>0.2986111111111111</v>
      </c>
    </row>
    <row r="2458" spans="1:1" ht="105" x14ac:dyDescent="0.25">
      <c r="A2458" s="4" t="s">
        <v>1010</v>
      </c>
    </row>
    <row r="2459" spans="1:1" ht="33.75" x14ac:dyDescent="0.25">
      <c r="A2459" s="2" t="s">
        <v>1011</v>
      </c>
    </row>
    <row r="2460" spans="1:1" x14ac:dyDescent="0.25">
      <c r="A2460" s="1" t="s">
        <v>72</v>
      </c>
    </row>
    <row r="2461" spans="1:1" x14ac:dyDescent="0.25">
      <c r="A2461" s="2"/>
    </row>
    <row r="2462" spans="1:1" x14ac:dyDescent="0.25">
      <c r="A2462" s="5">
        <v>0.26180555555555557</v>
      </c>
    </row>
    <row r="2463" spans="1:1" ht="180" x14ac:dyDescent="0.25">
      <c r="A2463" s="4" t="s">
        <v>1012</v>
      </c>
    </row>
    <row r="2464" spans="1:1" ht="33.75" x14ac:dyDescent="0.25">
      <c r="A2464" s="2" t="s">
        <v>914</v>
      </c>
    </row>
    <row r="2465" spans="1:1" x14ac:dyDescent="0.25">
      <c r="A2465" s="1" t="s">
        <v>72</v>
      </c>
    </row>
    <row r="2466" spans="1:1" x14ac:dyDescent="0.25">
      <c r="A2466" s="2"/>
    </row>
    <row r="2467" spans="1:1" x14ac:dyDescent="0.25">
      <c r="A2467" s="3">
        <v>7.3171296296296304E-2</v>
      </c>
    </row>
    <row r="2468" spans="1:1" ht="165" x14ac:dyDescent="0.25">
      <c r="A2468" s="4" t="s">
        <v>1013</v>
      </c>
    </row>
    <row r="2469" spans="1:1" ht="33.75" x14ac:dyDescent="0.25">
      <c r="A2469" s="2" t="s">
        <v>1014</v>
      </c>
    </row>
    <row r="2470" spans="1:1" x14ac:dyDescent="0.25">
      <c r="A2470" s="1" t="s">
        <v>72</v>
      </c>
    </row>
    <row r="2471" spans="1:1" x14ac:dyDescent="0.25">
      <c r="A2471" s="2"/>
    </row>
    <row r="2472" spans="1:1" x14ac:dyDescent="0.25">
      <c r="A2472" s="5">
        <v>0.35555555555555557</v>
      </c>
    </row>
    <row r="2473" spans="1:1" ht="165" x14ac:dyDescent="0.25">
      <c r="A2473" s="4" t="s">
        <v>1015</v>
      </c>
    </row>
    <row r="2474" spans="1:1" ht="33.75" x14ac:dyDescent="0.25">
      <c r="A2474" s="2" t="s">
        <v>881</v>
      </c>
    </row>
    <row r="2475" spans="1:1" x14ac:dyDescent="0.25">
      <c r="A2475" s="1" t="s">
        <v>72</v>
      </c>
    </row>
    <row r="2476" spans="1:1" x14ac:dyDescent="0.25">
      <c r="A2476" s="2"/>
    </row>
    <row r="2477" spans="1:1" x14ac:dyDescent="0.25">
      <c r="A2477" s="5">
        <v>0.19791666666666666</v>
      </c>
    </row>
    <row r="2478" spans="1:1" ht="165" x14ac:dyDescent="0.25">
      <c r="A2478" s="4" t="s">
        <v>1016</v>
      </c>
    </row>
    <row r="2479" spans="1:1" ht="33.75" x14ac:dyDescent="0.25">
      <c r="A2479" s="2" t="s">
        <v>1006</v>
      </c>
    </row>
    <row r="2480" spans="1:1" x14ac:dyDescent="0.25">
      <c r="A2480" s="1" t="s">
        <v>72</v>
      </c>
    </row>
    <row r="2481" spans="1:1" x14ac:dyDescent="0.25">
      <c r="A2481" s="2"/>
    </row>
    <row r="2482" spans="1:1" x14ac:dyDescent="0.25">
      <c r="A2482" s="5">
        <v>0.36319444444444443</v>
      </c>
    </row>
    <row r="2483" spans="1:1" ht="210" x14ac:dyDescent="0.25">
      <c r="A2483" s="4" t="s">
        <v>1017</v>
      </c>
    </row>
    <row r="2484" spans="1:1" ht="33.75" x14ac:dyDescent="0.25">
      <c r="A2484" s="2" t="s">
        <v>1018</v>
      </c>
    </row>
    <row r="2485" spans="1:1" x14ac:dyDescent="0.25">
      <c r="A2485" s="1" t="s">
        <v>72</v>
      </c>
    </row>
    <row r="2486" spans="1:1" x14ac:dyDescent="0.25">
      <c r="A2486" s="2"/>
    </row>
    <row r="2487" spans="1:1" x14ac:dyDescent="0.25">
      <c r="A2487" s="5">
        <v>0.11458333333333333</v>
      </c>
    </row>
    <row r="2488" spans="1:1" ht="135" x14ac:dyDescent="0.25">
      <c r="A2488" s="4" t="s">
        <v>1019</v>
      </c>
    </row>
    <row r="2489" spans="1:1" ht="33.75" x14ac:dyDescent="0.25">
      <c r="A2489" s="2" t="s">
        <v>1020</v>
      </c>
    </row>
    <row r="2490" spans="1:1" x14ac:dyDescent="0.25">
      <c r="A2490" s="2"/>
    </row>
    <row r="2491" spans="1:1" x14ac:dyDescent="0.25">
      <c r="A2491" s="5">
        <v>0.33124999999999999</v>
      </c>
    </row>
    <row r="2492" spans="1:1" ht="150" x14ac:dyDescent="0.25">
      <c r="A2492" s="4" t="s">
        <v>1021</v>
      </c>
    </row>
    <row r="2493" spans="1:1" ht="33.75" x14ac:dyDescent="0.25">
      <c r="A2493" s="2" t="s">
        <v>1022</v>
      </c>
    </row>
    <row r="2494" spans="1:1" x14ac:dyDescent="0.25">
      <c r="A2494" s="1" t="s">
        <v>72</v>
      </c>
    </row>
    <row r="2495" spans="1:1" x14ac:dyDescent="0.25">
      <c r="A2495" s="2"/>
    </row>
    <row r="2496" spans="1:1" x14ac:dyDescent="0.25">
      <c r="A2496" s="5">
        <v>0.25069444444444444</v>
      </c>
    </row>
    <row r="2497" spans="1:1" ht="105" x14ac:dyDescent="0.25">
      <c r="A2497" s="4" t="s">
        <v>1023</v>
      </c>
    </row>
    <row r="2498" spans="1:1" ht="33.75" x14ac:dyDescent="0.25">
      <c r="A2498" s="2" t="s">
        <v>888</v>
      </c>
    </row>
    <row r="2499" spans="1:1" x14ac:dyDescent="0.25">
      <c r="A2499" s="1" t="s">
        <v>72</v>
      </c>
    </row>
    <row r="2500" spans="1:1" x14ac:dyDescent="0.25">
      <c r="A2500" s="2"/>
    </row>
    <row r="2501" spans="1:1" x14ac:dyDescent="0.25">
      <c r="A2501" s="5">
        <v>0.42430555555555555</v>
      </c>
    </row>
    <row r="2502" spans="1:1" ht="135" x14ac:dyDescent="0.25">
      <c r="A2502" s="4" t="s">
        <v>1024</v>
      </c>
    </row>
    <row r="2503" spans="1:1" ht="33.75" x14ac:dyDescent="0.25">
      <c r="A2503" s="2" t="s">
        <v>1025</v>
      </c>
    </row>
    <row r="2504" spans="1:1" x14ac:dyDescent="0.25">
      <c r="A2504" s="1" t="s">
        <v>72</v>
      </c>
    </row>
    <row r="2505" spans="1:1" x14ac:dyDescent="0.25">
      <c r="A2505" s="2"/>
    </row>
    <row r="2506" spans="1:1" x14ac:dyDescent="0.25">
      <c r="A2506" s="5">
        <v>0.3923611111111111</v>
      </c>
    </row>
    <row r="2507" spans="1:1" ht="270" x14ac:dyDescent="0.25">
      <c r="A2507" s="4" t="s">
        <v>1026</v>
      </c>
    </row>
    <row r="2508" spans="1:1" ht="33.75" x14ac:dyDescent="0.25">
      <c r="A2508" s="2" t="s">
        <v>1027</v>
      </c>
    </row>
    <row r="2509" spans="1:1" x14ac:dyDescent="0.25">
      <c r="A2509" s="1" t="s">
        <v>72</v>
      </c>
    </row>
    <row r="2510" spans="1:1" x14ac:dyDescent="0.25">
      <c r="A2510" s="2"/>
    </row>
    <row r="2511" spans="1:1" x14ac:dyDescent="0.25">
      <c r="A2511" s="5">
        <v>0.18124999999999999</v>
      </c>
    </row>
    <row r="2512" spans="1:1" ht="90" x14ac:dyDescent="0.25">
      <c r="A2512" s="4" t="s">
        <v>1028</v>
      </c>
    </row>
    <row r="2513" spans="1:1" ht="33.75" x14ac:dyDescent="0.25">
      <c r="A2513" s="2" t="s">
        <v>926</v>
      </c>
    </row>
    <row r="2514" spans="1:1" x14ac:dyDescent="0.25">
      <c r="A2514" s="1" t="s">
        <v>72</v>
      </c>
    </row>
    <row r="2515" spans="1:1" x14ac:dyDescent="0.25">
      <c r="A2515" s="2"/>
    </row>
    <row r="2516" spans="1:1" x14ac:dyDescent="0.25">
      <c r="A2516" s="3">
        <v>4.4861111111111109E-2</v>
      </c>
    </row>
    <row r="2517" spans="1:1" ht="180" x14ac:dyDescent="0.25">
      <c r="A2517" s="4" t="s">
        <v>1029</v>
      </c>
    </row>
    <row r="2518" spans="1:1" ht="33.75" x14ac:dyDescent="0.25">
      <c r="A2518" s="2" t="s">
        <v>1030</v>
      </c>
    </row>
    <row r="2519" spans="1:1" x14ac:dyDescent="0.25">
      <c r="A2519" s="1" t="s">
        <v>72</v>
      </c>
    </row>
    <row r="2520" spans="1:1" x14ac:dyDescent="0.25">
      <c r="A2520" s="2"/>
    </row>
    <row r="2521" spans="1:1" x14ac:dyDescent="0.25">
      <c r="A2521" s="5">
        <v>0.19583333333333333</v>
      </c>
    </row>
    <row r="2522" spans="1:1" ht="150" x14ac:dyDescent="0.25">
      <c r="A2522" s="4" t="s">
        <v>1031</v>
      </c>
    </row>
    <row r="2523" spans="1:1" ht="33.75" x14ac:dyDescent="0.25">
      <c r="A2523" s="2" t="s">
        <v>1032</v>
      </c>
    </row>
    <row r="2524" spans="1:1" x14ac:dyDescent="0.25">
      <c r="A2524" s="1" t="s">
        <v>72</v>
      </c>
    </row>
    <row r="2525" spans="1:1" x14ac:dyDescent="0.25">
      <c r="A2525" s="2"/>
    </row>
    <row r="2526" spans="1:1" x14ac:dyDescent="0.25">
      <c r="A2526" s="5">
        <v>0.49652777777777773</v>
      </c>
    </row>
    <row r="2527" spans="1:1" ht="195" x14ac:dyDescent="0.25">
      <c r="A2527" s="4" t="s">
        <v>1033</v>
      </c>
    </row>
    <row r="2528" spans="1:1" ht="33.75" x14ac:dyDescent="0.25">
      <c r="A2528" s="2" t="s">
        <v>877</v>
      </c>
    </row>
    <row r="2529" spans="1:1" x14ac:dyDescent="0.25">
      <c r="A2529" s="2"/>
    </row>
    <row r="2530" spans="1:1" x14ac:dyDescent="0.25">
      <c r="A2530" s="5">
        <v>0.23263888888888887</v>
      </c>
    </row>
    <row r="2531" spans="1:1" ht="120" x14ac:dyDescent="0.25">
      <c r="A2531" s="4" t="s">
        <v>1034</v>
      </c>
    </row>
    <row r="2532" spans="1:1" ht="33.75" x14ac:dyDescent="0.25">
      <c r="A2532" s="2" t="s">
        <v>1035</v>
      </c>
    </row>
    <row r="2533" spans="1:1" x14ac:dyDescent="0.25">
      <c r="A2533" s="1" t="s">
        <v>72</v>
      </c>
    </row>
    <row r="2534" spans="1:1" x14ac:dyDescent="0.25">
      <c r="A2534" s="2"/>
    </row>
    <row r="2535" spans="1:1" x14ac:dyDescent="0.25">
      <c r="A2535" s="5">
        <v>0.28958333333333336</v>
      </c>
    </row>
    <row r="2536" spans="1:1" ht="180" x14ac:dyDescent="0.25">
      <c r="A2536" s="4" t="s">
        <v>1036</v>
      </c>
    </row>
    <row r="2537" spans="1:1" ht="33.75" x14ac:dyDescent="0.25">
      <c r="A2537" s="2" t="s">
        <v>904</v>
      </c>
    </row>
    <row r="2538" spans="1:1" x14ac:dyDescent="0.25">
      <c r="A2538" s="1" t="s">
        <v>72</v>
      </c>
    </row>
    <row r="2539" spans="1:1" x14ac:dyDescent="0.25">
      <c r="A2539" s="2"/>
    </row>
    <row r="2540" spans="1:1" x14ac:dyDescent="0.25">
      <c r="A2540" s="5">
        <v>0.25347222222222221</v>
      </c>
    </row>
    <row r="2541" spans="1:1" ht="90" x14ac:dyDescent="0.25">
      <c r="A2541" s="4" t="s">
        <v>1037</v>
      </c>
    </row>
    <row r="2542" spans="1:1" ht="33.75" x14ac:dyDescent="0.25">
      <c r="A2542" s="2" t="s">
        <v>1038</v>
      </c>
    </row>
    <row r="2543" spans="1:1" x14ac:dyDescent="0.25">
      <c r="A2543" s="1" t="s">
        <v>72</v>
      </c>
    </row>
    <row r="2544" spans="1:1" x14ac:dyDescent="0.25">
      <c r="A2544" s="2"/>
    </row>
    <row r="2545" spans="1:1" x14ac:dyDescent="0.25">
      <c r="A2545" s="5">
        <v>0.37152777777777773</v>
      </c>
    </row>
    <row r="2546" spans="1:1" ht="105" x14ac:dyDescent="0.25">
      <c r="A2546" s="4" t="s">
        <v>1039</v>
      </c>
    </row>
    <row r="2547" spans="1:1" ht="33.75" x14ac:dyDescent="0.25">
      <c r="A2547" s="2" t="s">
        <v>976</v>
      </c>
    </row>
    <row r="2548" spans="1:1" x14ac:dyDescent="0.25">
      <c r="A2548" s="1" t="s">
        <v>72</v>
      </c>
    </row>
    <row r="2549" spans="1:1" x14ac:dyDescent="0.25">
      <c r="A2549" s="2"/>
    </row>
    <row r="2550" spans="1:1" x14ac:dyDescent="0.25">
      <c r="A2550" s="5">
        <v>0.42708333333333331</v>
      </c>
    </row>
    <row r="2551" spans="1:1" ht="90" x14ac:dyDescent="0.25">
      <c r="A2551" s="4" t="s">
        <v>1040</v>
      </c>
    </row>
    <row r="2552" spans="1:1" ht="33.75" x14ac:dyDescent="0.25">
      <c r="A2552" s="2" t="s">
        <v>1041</v>
      </c>
    </row>
    <row r="2553" spans="1:1" x14ac:dyDescent="0.25">
      <c r="A2553" s="1" t="s">
        <v>72</v>
      </c>
    </row>
    <row r="2554" spans="1:1" x14ac:dyDescent="0.25">
      <c r="A2554" s="2"/>
    </row>
    <row r="2555" spans="1:1" x14ac:dyDescent="0.25">
      <c r="A2555" s="5">
        <v>0.30624999999999997</v>
      </c>
    </row>
    <row r="2556" spans="1:1" ht="120" x14ac:dyDescent="0.25">
      <c r="A2556" s="4" t="s">
        <v>1042</v>
      </c>
    </row>
    <row r="2557" spans="1:1" ht="33.75" x14ac:dyDescent="0.25">
      <c r="A2557" s="2" t="s">
        <v>899</v>
      </c>
    </row>
    <row r="2558" spans="1:1" x14ac:dyDescent="0.25">
      <c r="A2558" s="1" t="s">
        <v>72</v>
      </c>
    </row>
    <row r="2559" spans="1:1" x14ac:dyDescent="0.25">
      <c r="A2559" s="2"/>
    </row>
    <row r="2560" spans="1:1" x14ac:dyDescent="0.25">
      <c r="A2560" s="5">
        <v>0.31111111111111112</v>
      </c>
    </row>
    <row r="2561" spans="1:1" ht="195" x14ac:dyDescent="0.25">
      <c r="A2561" s="4" t="s">
        <v>1043</v>
      </c>
    </row>
    <row r="2562" spans="1:1" ht="33.75" x14ac:dyDescent="0.25">
      <c r="A2562" s="2" t="s">
        <v>895</v>
      </c>
    </row>
    <row r="2563" spans="1:1" x14ac:dyDescent="0.25">
      <c r="A2563" s="1" t="s">
        <v>72</v>
      </c>
    </row>
    <row r="2564" spans="1:1" x14ac:dyDescent="0.25">
      <c r="A2564" s="2"/>
    </row>
    <row r="2565" spans="1:1" x14ac:dyDescent="0.25">
      <c r="A2565" s="5">
        <v>0.26250000000000001</v>
      </c>
    </row>
    <row r="2566" spans="1:1" ht="165" x14ac:dyDescent="0.25">
      <c r="A2566" s="4" t="s">
        <v>1044</v>
      </c>
    </row>
    <row r="2567" spans="1:1" ht="33.75" x14ac:dyDescent="0.25">
      <c r="A2567" s="2" t="s">
        <v>904</v>
      </c>
    </row>
    <row r="2568" spans="1:1" x14ac:dyDescent="0.25">
      <c r="A2568" s="1" t="s">
        <v>72</v>
      </c>
    </row>
    <row r="2569" spans="1:1" x14ac:dyDescent="0.25">
      <c r="A2569" s="2"/>
    </row>
    <row r="2570" spans="1:1" x14ac:dyDescent="0.25">
      <c r="A2570" s="5">
        <v>0.51874999999999993</v>
      </c>
    </row>
    <row r="2571" spans="1:1" ht="135" x14ac:dyDescent="0.25">
      <c r="A2571" s="4" t="s">
        <v>1045</v>
      </c>
    </row>
    <row r="2572" spans="1:1" ht="33.75" x14ac:dyDescent="0.25">
      <c r="A2572" s="2" t="s">
        <v>1046</v>
      </c>
    </row>
    <row r="2573" spans="1:1" x14ac:dyDescent="0.25">
      <c r="A2573" s="1" t="s">
        <v>72</v>
      </c>
    </row>
    <row r="2574" spans="1:1" x14ac:dyDescent="0.25">
      <c r="A2574" s="2"/>
    </row>
    <row r="2575" spans="1:1" x14ac:dyDescent="0.25">
      <c r="A2575" s="5">
        <v>0.18888888888888888</v>
      </c>
    </row>
    <row r="2576" spans="1:1" ht="90" x14ac:dyDescent="0.25">
      <c r="A2576" s="4" t="s">
        <v>1047</v>
      </c>
    </row>
    <row r="2577" spans="1:1" ht="33.75" x14ac:dyDescent="0.25">
      <c r="A2577" s="2" t="s">
        <v>1048</v>
      </c>
    </row>
    <row r="2578" spans="1:1" x14ac:dyDescent="0.25">
      <c r="A2578" s="1" t="s">
        <v>72</v>
      </c>
    </row>
    <row r="2579" spans="1:1" x14ac:dyDescent="0.25">
      <c r="A2579" s="2"/>
    </row>
    <row r="2580" spans="1:1" x14ac:dyDescent="0.25">
      <c r="A2580" s="5">
        <v>0.59791666666666665</v>
      </c>
    </row>
    <row r="2581" spans="1:1" ht="75" x14ac:dyDescent="0.25">
      <c r="A2581" s="4" t="s">
        <v>1049</v>
      </c>
    </row>
    <row r="2582" spans="1:1" ht="33.75" x14ac:dyDescent="0.25">
      <c r="A2582" s="2" t="s">
        <v>1050</v>
      </c>
    </row>
    <row r="2583" spans="1:1" x14ac:dyDescent="0.25">
      <c r="A2583" s="1" t="s">
        <v>72</v>
      </c>
    </row>
    <row r="2584" spans="1:1" x14ac:dyDescent="0.25">
      <c r="A2584" s="2"/>
    </row>
    <row r="2585" spans="1:1" x14ac:dyDescent="0.25">
      <c r="A2585" s="5">
        <v>0.21458333333333335</v>
      </c>
    </row>
    <row r="2586" spans="1:1" ht="135" x14ac:dyDescent="0.25">
      <c r="A2586" s="4" t="s">
        <v>1051</v>
      </c>
    </row>
    <row r="2587" spans="1:1" ht="33.75" x14ac:dyDescent="0.25">
      <c r="A2587" s="2" t="s">
        <v>954</v>
      </c>
    </row>
    <row r="2588" spans="1:1" x14ac:dyDescent="0.25">
      <c r="A2588" s="1" t="s">
        <v>72</v>
      </c>
    </row>
    <row r="2589" spans="1:1" x14ac:dyDescent="0.25">
      <c r="A2589" s="2"/>
    </row>
    <row r="2590" spans="1:1" x14ac:dyDescent="0.25">
      <c r="A2590" s="5">
        <v>8.4027777777777771E-2</v>
      </c>
    </row>
    <row r="2591" spans="1:1" ht="45" x14ac:dyDescent="0.25">
      <c r="A2591" s="4" t="s">
        <v>1052</v>
      </c>
    </row>
    <row r="2592" spans="1:1" ht="33.75" x14ac:dyDescent="0.25">
      <c r="A2592" s="2" t="s">
        <v>1053</v>
      </c>
    </row>
    <row r="2593" spans="1:1" x14ac:dyDescent="0.25">
      <c r="A2593" s="1" t="s">
        <v>72</v>
      </c>
    </row>
    <row r="2594" spans="1:1" x14ac:dyDescent="0.25">
      <c r="A2594" s="2"/>
    </row>
    <row r="2595" spans="1:1" x14ac:dyDescent="0.25">
      <c r="A2595" s="5">
        <v>0.10902777777777778</v>
      </c>
    </row>
    <row r="2596" spans="1:1" ht="135" x14ac:dyDescent="0.25">
      <c r="A2596" s="4" t="s">
        <v>1054</v>
      </c>
    </row>
    <row r="2597" spans="1:1" ht="33.75" x14ac:dyDescent="0.25">
      <c r="A2597" s="2" t="s">
        <v>1055</v>
      </c>
    </row>
    <row r="2598" spans="1:1" x14ac:dyDescent="0.25">
      <c r="A2598" s="1" t="s">
        <v>72</v>
      </c>
    </row>
    <row r="2599" spans="1:1" x14ac:dyDescent="0.25">
      <c r="A2599" s="2"/>
    </row>
    <row r="2600" spans="1:1" x14ac:dyDescent="0.25">
      <c r="A2600" s="5">
        <v>0.54513888888888895</v>
      </c>
    </row>
    <row r="2601" spans="1:1" ht="75" x14ac:dyDescent="0.25">
      <c r="A2601" s="4" t="s">
        <v>1056</v>
      </c>
    </row>
    <row r="2602" spans="1:1" ht="33.75" x14ac:dyDescent="0.25">
      <c r="A2602" s="2" t="s">
        <v>1057</v>
      </c>
    </row>
    <row r="2603" spans="1:1" x14ac:dyDescent="0.25">
      <c r="A2603" s="1" t="s">
        <v>72</v>
      </c>
    </row>
    <row r="2604" spans="1:1" x14ac:dyDescent="0.25">
      <c r="A2604" s="2"/>
    </row>
    <row r="2605" spans="1:1" x14ac:dyDescent="0.25">
      <c r="A2605" s="5">
        <v>0.20486111111111113</v>
      </c>
    </row>
    <row r="2606" spans="1:1" ht="195" x14ac:dyDescent="0.25">
      <c r="A2606" s="4" t="s">
        <v>1058</v>
      </c>
    </row>
    <row r="2607" spans="1:1" ht="33.75" x14ac:dyDescent="0.25">
      <c r="A2607" s="2" t="s">
        <v>1059</v>
      </c>
    </row>
    <row r="2608" spans="1:1" x14ac:dyDescent="0.25">
      <c r="A2608" s="1" t="s">
        <v>72</v>
      </c>
    </row>
    <row r="2609" spans="1:1" x14ac:dyDescent="0.25">
      <c r="A2609" s="2"/>
    </row>
    <row r="2610" spans="1:1" x14ac:dyDescent="0.25">
      <c r="A2610" s="5">
        <v>0.31527777777777777</v>
      </c>
    </row>
    <row r="2611" spans="1:1" ht="180" x14ac:dyDescent="0.25">
      <c r="A2611" s="4" t="s">
        <v>1060</v>
      </c>
    </row>
    <row r="2612" spans="1:1" ht="33.75" x14ac:dyDescent="0.25">
      <c r="A2612" s="2" t="s">
        <v>1061</v>
      </c>
    </row>
    <row r="2613" spans="1:1" x14ac:dyDescent="0.25">
      <c r="A2613" s="1" t="s">
        <v>72</v>
      </c>
    </row>
    <row r="2614" spans="1:1" x14ac:dyDescent="0.25">
      <c r="A2614" s="2"/>
    </row>
    <row r="2615" spans="1:1" x14ac:dyDescent="0.25">
      <c r="A2615" s="5">
        <v>0.3</v>
      </c>
    </row>
    <row r="2616" spans="1:1" ht="195" x14ac:dyDescent="0.25">
      <c r="A2616" s="4" t="s">
        <v>1062</v>
      </c>
    </row>
    <row r="2617" spans="1:1" ht="33.75" x14ac:dyDescent="0.25">
      <c r="A2617" s="2" t="s">
        <v>851</v>
      </c>
    </row>
    <row r="2618" spans="1:1" x14ac:dyDescent="0.25">
      <c r="A2618" s="1" t="s">
        <v>72</v>
      </c>
    </row>
    <row r="2619" spans="1:1" x14ac:dyDescent="0.25">
      <c r="A2619" s="2"/>
    </row>
    <row r="2620" spans="1:1" x14ac:dyDescent="0.25">
      <c r="A2620" s="5">
        <v>9.7222222222222224E-2</v>
      </c>
    </row>
    <row r="2621" spans="1:1" ht="120" x14ac:dyDescent="0.25">
      <c r="A2621" s="4" t="s">
        <v>1063</v>
      </c>
    </row>
    <row r="2622" spans="1:1" ht="33.75" x14ac:dyDescent="0.25">
      <c r="A2622" s="2" t="s">
        <v>869</v>
      </c>
    </row>
    <row r="2623" spans="1:1" x14ac:dyDescent="0.25">
      <c r="A2623" s="1" t="s">
        <v>72</v>
      </c>
    </row>
    <row r="2624" spans="1:1" x14ac:dyDescent="0.25">
      <c r="A2624" s="2"/>
    </row>
    <row r="2625" spans="1:1" x14ac:dyDescent="0.25">
      <c r="A2625" s="5">
        <v>0.62361111111111112</v>
      </c>
    </row>
    <row r="2626" spans="1:1" ht="75" x14ac:dyDescent="0.25">
      <c r="A2626" s="4" t="s">
        <v>1064</v>
      </c>
    </row>
    <row r="2627" spans="1:1" ht="33.75" x14ac:dyDescent="0.25">
      <c r="A2627" s="2" t="s">
        <v>861</v>
      </c>
    </row>
    <row r="2628" spans="1:1" x14ac:dyDescent="0.25">
      <c r="A2628" s="1" t="s">
        <v>72</v>
      </c>
    </row>
    <row r="2629" spans="1:1" x14ac:dyDescent="0.25">
      <c r="A2629" s="2"/>
    </row>
    <row r="2630" spans="1:1" x14ac:dyDescent="0.25">
      <c r="A2630" s="5">
        <v>0.22013888888888888</v>
      </c>
    </row>
    <row r="2631" spans="1:1" ht="120" x14ac:dyDescent="0.25">
      <c r="A2631" s="4" t="s">
        <v>1065</v>
      </c>
    </row>
    <row r="2632" spans="1:1" ht="33.75" x14ac:dyDescent="0.25">
      <c r="A2632" s="2" t="s">
        <v>1066</v>
      </c>
    </row>
    <row r="2633" spans="1:1" x14ac:dyDescent="0.25">
      <c r="A2633" s="1" t="s">
        <v>72</v>
      </c>
    </row>
    <row r="2634" spans="1:1" x14ac:dyDescent="0.25">
      <c r="A2634" s="2"/>
    </row>
    <row r="2635" spans="1:1" x14ac:dyDescent="0.25">
      <c r="A2635" s="5">
        <v>0.5229166666666667</v>
      </c>
    </row>
    <row r="2636" spans="1:1" ht="135" x14ac:dyDescent="0.25">
      <c r="A2636" s="4" t="s">
        <v>1067</v>
      </c>
    </row>
    <row r="2637" spans="1:1" ht="33.75" x14ac:dyDescent="0.25">
      <c r="A2637" s="2" t="s">
        <v>991</v>
      </c>
    </row>
    <row r="2638" spans="1:1" x14ac:dyDescent="0.25">
      <c r="A2638" s="1" t="s">
        <v>72</v>
      </c>
    </row>
    <row r="2639" spans="1:1" x14ac:dyDescent="0.25">
      <c r="A2639" s="2"/>
    </row>
    <row r="2640" spans="1:1" x14ac:dyDescent="0.25">
      <c r="A2640" s="5">
        <v>0.17500000000000002</v>
      </c>
    </row>
    <row r="2641" spans="1:1" ht="150" x14ac:dyDescent="0.25">
      <c r="A2641" s="4" t="s">
        <v>1068</v>
      </c>
    </row>
    <row r="2642" spans="1:1" ht="33.75" x14ac:dyDescent="0.25">
      <c r="A2642" s="2" t="s">
        <v>930</v>
      </c>
    </row>
    <row r="2643" spans="1:1" x14ac:dyDescent="0.25">
      <c r="A2643" s="1" t="s">
        <v>72</v>
      </c>
    </row>
    <row r="2644" spans="1:1" x14ac:dyDescent="0.25">
      <c r="A2644" s="2"/>
    </row>
    <row r="2645" spans="1:1" x14ac:dyDescent="0.25">
      <c r="A2645" s="5">
        <v>0.23541666666666669</v>
      </c>
    </row>
    <row r="2646" spans="1:1" ht="135" x14ac:dyDescent="0.25">
      <c r="A2646" s="4" t="s">
        <v>1069</v>
      </c>
    </row>
    <row r="2647" spans="1:1" ht="33.75" x14ac:dyDescent="0.25">
      <c r="A2647" s="2" t="s">
        <v>875</v>
      </c>
    </row>
    <row r="2648" spans="1:1" x14ac:dyDescent="0.25">
      <c r="A2648" s="1" t="s">
        <v>72</v>
      </c>
    </row>
    <row r="2649" spans="1:1" x14ac:dyDescent="0.25">
      <c r="A2649" s="2"/>
    </row>
    <row r="2650" spans="1:1" x14ac:dyDescent="0.25">
      <c r="A2650" s="5">
        <v>0.26597222222222222</v>
      </c>
    </row>
    <row r="2651" spans="1:1" ht="120" x14ac:dyDescent="0.25">
      <c r="A2651" s="4" t="s">
        <v>1070</v>
      </c>
    </row>
    <row r="2652" spans="1:1" ht="33.75" x14ac:dyDescent="0.25">
      <c r="A2652" s="2" t="s">
        <v>1071</v>
      </c>
    </row>
    <row r="2653" spans="1:1" x14ac:dyDescent="0.25">
      <c r="A2653" s="1" t="s">
        <v>72</v>
      </c>
    </row>
    <row r="2654" spans="1:1" x14ac:dyDescent="0.25">
      <c r="A2654" s="2"/>
    </row>
    <row r="2655" spans="1:1" x14ac:dyDescent="0.25">
      <c r="A2655" s="5">
        <v>0.32361111111111113</v>
      </c>
    </row>
    <row r="2656" spans="1:1" ht="135" x14ac:dyDescent="0.25">
      <c r="A2656" s="4" t="s">
        <v>1072</v>
      </c>
    </row>
    <row r="2657" spans="1:1" ht="33.75" x14ac:dyDescent="0.25">
      <c r="A2657" s="2" t="s">
        <v>1073</v>
      </c>
    </row>
    <row r="2658" spans="1:1" x14ac:dyDescent="0.25">
      <c r="A2658" s="1" t="s">
        <v>72</v>
      </c>
    </row>
    <row r="2659" spans="1:1" x14ac:dyDescent="0.25">
      <c r="A2659" s="2"/>
    </row>
    <row r="2660" spans="1:1" x14ac:dyDescent="0.25">
      <c r="A2660" s="5">
        <v>0.26250000000000001</v>
      </c>
    </row>
    <row r="2661" spans="1:1" ht="150" x14ac:dyDescent="0.25">
      <c r="A2661" s="4" t="s">
        <v>1074</v>
      </c>
    </row>
    <row r="2662" spans="1:1" ht="33.75" x14ac:dyDescent="0.25">
      <c r="A2662" s="2" t="s">
        <v>1075</v>
      </c>
    </row>
    <row r="2663" spans="1:1" x14ac:dyDescent="0.25">
      <c r="A2663" s="1" t="s">
        <v>72</v>
      </c>
    </row>
    <row r="2664" spans="1:1" x14ac:dyDescent="0.25">
      <c r="A2664" s="2"/>
    </row>
    <row r="2665" spans="1:1" x14ac:dyDescent="0.25">
      <c r="A2665" s="5">
        <v>0.15347222222222223</v>
      </c>
    </row>
    <row r="2666" spans="1:1" ht="195" x14ac:dyDescent="0.25">
      <c r="A2666" s="4" t="s">
        <v>1076</v>
      </c>
    </row>
    <row r="2667" spans="1:1" ht="33.75" x14ac:dyDescent="0.25">
      <c r="A2667" s="2" t="s">
        <v>883</v>
      </c>
    </row>
    <row r="2668" spans="1:1" x14ac:dyDescent="0.25">
      <c r="A2668" s="1" t="s">
        <v>72</v>
      </c>
    </row>
    <row r="2669" spans="1:1" x14ac:dyDescent="0.25">
      <c r="A2669" s="2"/>
    </row>
    <row r="2670" spans="1:1" x14ac:dyDescent="0.25">
      <c r="A2670" s="5">
        <v>0.51736111111111105</v>
      </c>
    </row>
    <row r="2671" spans="1:1" ht="135" x14ac:dyDescent="0.25">
      <c r="A2671" s="4" t="s">
        <v>1077</v>
      </c>
    </row>
    <row r="2672" spans="1:1" ht="33.75" x14ac:dyDescent="0.25">
      <c r="A2672" s="2" t="s">
        <v>921</v>
      </c>
    </row>
    <row r="2673" spans="1:1" x14ac:dyDescent="0.25">
      <c r="A2673" s="1" t="s">
        <v>72</v>
      </c>
    </row>
    <row r="2674" spans="1:1" x14ac:dyDescent="0.25">
      <c r="A2674" s="2"/>
    </row>
    <row r="2675" spans="1:1" x14ac:dyDescent="0.25">
      <c r="A2675" s="5">
        <v>0.2902777777777778</v>
      </c>
    </row>
    <row r="2676" spans="1:1" ht="90" x14ac:dyDescent="0.25">
      <c r="A2676" s="4" t="s">
        <v>1078</v>
      </c>
    </row>
    <row r="2677" spans="1:1" ht="33.75" x14ac:dyDescent="0.25">
      <c r="A2677" s="2" t="s">
        <v>1035</v>
      </c>
    </row>
    <row r="2678" spans="1:1" x14ac:dyDescent="0.25">
      <c r="A2678" s="1" t="s">
        <v>72</v>
      </c>
    </row>
    <row r="2679" spans="1:1" x14ac:dyDescent="0.25">
      <c r="A2679" s="2"/>
    </row>
    <row r="2680" spans="1:1" x14ac:dyDescent="0.25">
      <c r="A2680" s="5">
        <v>0.19375000000000001</v>
      </c>
    </row>
    <row r="2681" spans="1:1" ht="120" x14ac:dyDescent="0.25">
      <c r="A2681" s="4" t="s">
        <v>1079</v>
      </c>
    </row>
    <row r="2682" spans="1:1" ht="33.75" x14ac:dyDescent="0.25">
      <c r="A2682" s="2" t="s">
        <v>1080</v>
      </c>
    </row>
    <row r="2683" spans="1:1" x14ac:dyDescent="0.25">
      <c r="A2683" s="1" t="s">
        <v>72</v>
      </c>
    </row>
    <row r="2684" spans="1:1" x14ac:dyDescent="0.25">
      <c r="A2684" s="2"/>
    </row>
    <row r="2685" spans="1:1" x14ac:dyDescent="0.25">
      <c r="A2685" s="5">
        <v>0.28263888888888888</v>
      </c>
    </row>
    <row r="2686" spans="1:1" ht="90" x14ac:dyDescent="0.25">
      <c r="A2686" s="4" t="s">
        <v>1081</v>
      </c>
    </row>
    <row r="2687" spans="1:1" ht="33.75" x14ac:dyDescent="0.25">
      <c r="A2687" s="2" t="s">
        <v>910</v>
      </c>
    </row>
    <row r="2688" spans="1:1" x14ac:dyDescent="0.25">
      <c r="A2688" s="1" t="s">
        <v>72</v>
      </c>
    </row>
    <row r="2689" spans="1:1" x14ac:dyDescent="0.25">
      <c r="A2689" s="2"/>
    </row>
    <row r="2690" spans="1:1" x14ac:dyDescent="0.25">
      <c r="A2690" s="5">
        <v>0.54166666666666663</v>
      </c>
    </row>
    <row r="2691" spans="1:1" ht="75" x14ac:dyDescent="0.25">
      <c r="A2691" s="4" t="s">
        <v>1082</v>
      </c>
    </row>
    <row r="2692" spans="1:1" ht="33.75" x14ac:dyDescent="0.25">
      <c r="A2692" s="2" t="s">
        <v>1083</v>
      </c>
    </row>
    <row r="2693" spans="1:1" x14ac:dyDescent="0.25">
      <c r="A2693" s="1" t="s">
        <v>72</v>
      </c>
    </row>
    <row r="2694" spans="1:1" x14ac:dyDescent="0.25">
      <c r="A2694" s="2"/>
    </row>
    <row r="2695" spans="1:1" x14ac:dyDescent="0.25">
      <c r="A2695" s="5">
        <v>0.19652777777777777</v>
      </c>
    </row>
    <row r="2696" spans="1:1" ht="210" x14ac:dyDescent="0.25">
      <c r="A2696" s="4" t="s">
        <v>1084</v>
      </c>
    </row>
    <row r="2697" spans="1:1" ht="33.75" x14ac:dyDescent="0.25">
      <c r="A2697" s="2" t="s">
        <v>1085</v>
      </c>
    </row>
    <row r="2698" spans="1:1" x14ac:dyDescent="0.25">
      <c r="A2698" s="1" t="s">
        <v>72</v>
      </c>
    </row>
    <row r="2699" spans="1:1" x14ac:dyDescent="0.25">
      <c r="A2699" s="2"/>
    </row>
    <row r="2700" spans="1:1" x14ac:dyDescent="0.25">
      <c r="A2700" s="5">
        <v>0.19513888888888889</v>
      </c>
    </row>
    <row r="2701" spans="1:1" ht="105" x14ac:dyDescent="0.25">
      <c r="A2701" s="4" t="s">
        <v>1086</v>
      </c>
    </row>
    <row r="2702" spans="1:1" ht="33.75" x14ac:dyDescent="0.25">
      <c r="A2702" s="2" t="s">
        <v>869</v>
      </c>
    </row>
    <row r="2703" spans="1:1" x14ac:dyDescent="0.25">
      <c r="A2703" s="1" t="s">
        <v>72</v>
      </c>
    </row>
    <row r="2704" spans="1:1" x14ac:dyDescent="0.25">
      <c r="A2704" s="2"/>
    </row>
    <row r="2705" spans="1:1" x14ac:dyDescent="0.25">
      <c r="A2705" s="5">
        <v>0.1673611111111111</v>
      </c>
    </row>
    <row r="2706" spans="1:1" ht="60" x14ac:dyDescent="0.25">
      <c r="A2706" s="4" t="s">
        <v>1087</v>
      </c>
    </row>
    <row r="2707" spans="1:1" ht="33.75" x14ac:dyDescent="0.25">
      <c r="A2707" s="2" t="s">
        <v>1088</v>
      </c>
    </row>
    <row r="2708" spans="1:1" x14ac:dyDescent="0.25">
      <c r="A2708" s="1" t="s">
        <v>72</v>
      </c>
    </row>
    <row r="2709" spans="1:1" x14ac:dyDescent="0.25">
      <c r="A2709" s="2"/>
    </row>
    <row r="2710" spans="1:1" x14ac:dyDescent="0.25">
      <c r="A2710" s="5">
        <v>0.33402777777777781</v>
      </c>
    </row>
    <row r="2711" spans="1:1" ht="90" x14ac:dyDescent="0.25">
      <c r="A2711" s="4" t="s">
        <v>1089</v>
      </c>
    </row>
    <row r="2712" spans="1:1" ht="33.75" x14ac:dyDescent="0.25">
      <c r="A2712" s="2" t="s">
        <v>1090</v>
      </c>
    </row>
    <row r="2713" spans="1:1" x14ac:dyDescent="0.25">
      <c r="A2713" s="1" t="s">
        <v>72</v>
      </c>
    </row>
    <row r="2714" spans="1:1" x14ac:dyDescent="0.25">
      <c r="A2714" s="2"/>
    </row>
    <row r="2715" spans="1:1" x14ac:dyDescent="0.25">
      <c r="A2715" s="5">
        <v>0.33958333333333335</v>
      </c>
    </row>
    <row r="2716" spans="1:1" ht="120" x14ac:dyDescent="0.25">
      <c r="A2716" s="4" t="s">
        <v>1091</v>
      </c>
    </row>
    <row r="2717" spans="1:1" ht="33.75" x14ac:dyDescent="0.25">
      <c r="A2717" s="2" t="s">
        <v>1092</v>
      </c>
    </row>
    <row r="2718" spans="1:1" x14ac:dyDescent="0.25">
      <c r="A2718" s="1" t="s">
        <v>72</v>
      </c>
    </row>
    <row r="2719" spans="1:1" x14ac:dyDescent="0.25">
      <c r="A2719" s="2"/>
    </row>
    <row r="2720" spans="1:1" x14ac:dyDescent="0.25">
      <c r="A2720" s="5">
        <v>0.18819444444444444</v>
      </c>
    </row>
    <row r="2721" spans="1:1" ht="195" x14ac:dyDescent="0.25">
      <c r="A2721" s="4" t="s">
        <v>1093</v>
      </c>
    </row>
    <row r="2722" spans="1:1" ht="33.75" x14ac:dyDescent="0.25">
      <c r="A2722" s="2" t="s">
        <v>853</v>
      </c>
    </row>
    <row r="2723" spans="1:1" x14ac:dyDescent="0.25">
      <c r="A2723" s="1" t="s">
        <v>72</v>
      </c>
    </row>
    <row r="2724" spans="1:1" x14ac:dyDescent="0.25">
      <c r="A2724" s="2"/>
    </row>
    <row r="2725" spans="1:1" x14ac:dyDescent="0.25">
      <c r="A2725" s="5">
        <v>0.12152777777777778</v>
      </c>
    </row>
    <row r="2726" spans="1:1" ht="240" x14ac:dyDescent="0.25">
      <c r="A2726" s="4" t="s">
        <v>1094</v>
      </c>
    </row>
    <row r="2727" spans="1:1" ht="33.75" x14ac:dyDescent="0.25">
      <c r="A2727" s="2" t="s">
        <v>1088</v>
      </c>
    </row>
    <row r="2728" spans="1:1" x14ac:dyDescent="0.25">
      <c r="A2728" s="1" t="s">
        <v>72</v>
      </c>
    </row>
    <row r="2729" spans="1:1" x14ac:dyDescent="0.25">
      <c r="A2729" s="2"/>
    </row>
    <row r="2730" spans="1:1" x14ac:dyDescent="0.25">
      <c r="A2730" s="5">
        <v>0.21597222222222223</v>
      </c>
    </row>
    <row r="2731" spans="1:1" ht="60" x14ac:dyDescent="0.25">
      <c r="A2731" s="4" t="s">
        <v>1095</v>
      </c>
    </row>
    <row r="2732" spans="1:1" ht="33.75" x14ac:dyDescent="0.25">
      <c r="A2732" s="2" t="s">
        <v>853</v>
      </c>
    </row>
    <row r="2733" spans="1:1" x14ac:dyDescent="0.25">
      <c r="A2733" s="1" t="s">
        <v>72</v>
      </c>
    </row>
    <row r="2734" spans="1:1" x14ac:dyDescent="0.25">
      <c r="A2734" s="2"/>
    </row>
    <row r="2735" spans="1:1" x14ac:dyDescent="0.25">
      <c r="A2735" s="5">
        <v>0.1277777777777778</v>
      </c>
    </row>
    <row r="2736" spans="1:1" ht="120" x14ac:dyDescent="0.25">
      <c r="A2736" s="4" t="s">
        <v>1096</v>
      </c>
    </row>
    <row r="2737" spans="1:1" ht="33.75" x14ac:dyDescent="0.25">
      <c r="A2737" s="2" t="s">
        <v>1088</v>
      </c>
    </row>
    <row r="2738" spans="1:1" x14ac:dyDescent="0.25">
      <c r="A2738" s="1" t="s">
        <v>72</v>
      </c>
    </row>
    <row r="2739" spans="1:1" x14ac:dyDescent="0.25">
      <c r="A2739" s="2"/>
    </row>
    <row r="2740" spans="1:1" x14ac:dyDescent="0.25">
      <c r="A2740" s="5">
        <v>0.17430555555555557</v>
      </c>
    </row>
    <row r="2741" spans="1:1" ht="255" x14ac:dyDescent="0.25">
      <c r="A2741" s="4" t="s">
        <v>1097</v>
      </c>
    </row>
    <row r="2742" spans="1:1" ht="33.75" x14ac:dyDescent="0.25">
      <c r="A2742" s="2" t="s">
        <v>1098</v>
      </c>
    </row>
    <row r="2743" spans="1:1" x14ac:dyDescent="0.25">
      <c r="A2743" s="1" t="s">
        <v>72</v>
      </c>
    </row>
    <row r="2744" spans="1:1" x14ac:dyDescent="0.25">
      <c r="A2744" s="2"/>
    </row>
    <row r="2745" spans="1:1" x14ac:dyDescent="0.25">
      <c r="A2745" s="5">
        <v>0.29236111111111113</v>
      </c>
    </row>
    <row r="2746" spans="1:1" ht="135" x14ac:dyDescent="0.25">
      <c r="A2746" s="4" t="s">
        <v>1099</v>
      </c>
    </row>
    <row r="2747" spans="1:1" ht="33.75" x14ac:dyDescent="0.25">
      <c r="A2747" s="2" t="s">
        <v>1100</v>
      </c>
    </row>
    <row r="2748" spans="1:1" x14ac:dyDescent="0.25">
      <c r="A2748" s="1" t="s">
        <v>72</v>
      </c>
    </row>
    <row r="2749" spans="1:1" x14ac:dyDescent="0.25">
      <c r="A2749" s="2"/>
    </row>
    <row r="2750" spans="1:1" x14ac:dyDescent="0.25">
      <c r="A2750" s="5">
        <v>0.41666666666666669</v>
      </c>
    </row>
    <row r="2751" spans="1:1" ht="105" x14ac:dyDescent="0.25">
      <c r="A2751" s="4" t="s">
        <v>1101</v>
      </c>
    </row>
    <row r="2752" spans="1:1" ht="33.75" x14ac:dyDescent="0.25">
      <c r="A2752" s="2" t="s">
        <v>1006</v>
      </c>
    </row>
    <row r="2753" spans="1:1" x14ac:dyDescent="0.25">
      <c r="A2753" s="1" t="s">
        <v>72</v>
      </c>
    </row>
    <row r="2754" spans="1:1" x14ac:dyDescent="0.25">
      <c r="A2754" s="2"/>
    </row>
    <row r="2755" spans="1:1" x14ac:dyDescent="0.25">
      <c r="A2755" s="5">
        <v>0.32708333333333334</v>
      </c>
    </row>
    <row r="2756" spans="1:1" ht="105" x14ac:dyDescent="0.25">
      <c r="A2756" s="4" t="s">
        <v>1102</v>
      </c>
    </row>
    <row r="2757" spans="1:1" ht="33.75" x14ac:dyDescent="0.25">
      <c r="A2757" s="2" t="s">
        <v>855</v>
      </c>
    </row>
    <row r="2758" spans="1:1" x14ac:dyDescent="0.25">
      <c r="A2758" s="1" t="s">
        <v>72</v>
      </c>
    </row>
    <row r="2759" spans="1:1" x14ac:dyDescent="0.25">
      <c r="A2759" s="2"/>
    </row>
    <row r="2760" spans="1:1" x14ac:dyDescent="0.25">
      <c r="A2760" s="5">
        <v>0.29236111111111113</v>
      </c>
    </row>
    <row r="2761" spans="1:1" ht="165" x14ac:dyDescent="0.25">
      <c r="A2761" s="4" t="s">
        <v>1103</v>
      </c>
    </row>
    <row r="2762" spans="1:1" ht="33.75" x14ac:dyDescent="0.25">
      <c r="A2762" s="2" t="s">
        <v>1035</v>
      </c>
    </row>
    <row r="2763" spans="1:1" x14ac:dyDescent="0.25">
      <c r="A2763" s="1" t="s">
        <v>72</v>
      </c>
    </row>
    <row r="2764" spans="1:1" x14ac:dyDescent="0.25">
      <c r="A2764" s="2"/>
    </row>
    <row r="2765" spans="1:1" x14ac:dyDescent="0.25">
      <c r="A2765" s="5">
        <v>0.32569444444444445</v>
      </c>
    </row>
    <row r="2766" spans="1:1" ht="150" x14ac:dyDescent="0.25">
      <c r="A2766" s="4" t="s">
        <v>1104</v>
      </c>
    </row>
    <row r="2767" spans="1:1" ht="33.75" x14ac:dyDescent="0.25">
      <c r="A2767" s="2" t="s">
        <v>1105</v>
      </c>
    </row>
    <row r="2768" spans="1:1" x14ac:dyDescent="0.25">
      <c r="A2768" s="1" t="s">
        <v>72</v>
      </c>
    </row>
    <row r="2769" spans="1:1" x14ac:dyDescent="0.25">
      <c r="A2769" s="2"/>
    </row>
    <row r="2770" spans="1:1" x14ac:dyDescent="0.25">
      <c r="A2770" s="5">
        <v>0.16111111111111112</v>
      </c>
    </row>
    <row r="2771" spans="1:1" ht="165" x14ac:dyDescent="0.25">
      <c r="A2771" s="4" t="s">
        <v>1106</v>
      </c>
    </row>
    <row r="2772" spans="1:1" ht="33.75" x14ac:dyDescent="0.25">
      <c r="A2772" s="2" t="s">
        <v>1032</v>
      </c>
    </row>
    <row r="2773" spans="1:1" x14ac:dyDescent="0.25">
      <c r="A2773" s="1" t="s">
        <v>72</v>
      </c>
    </row>
    <row r="2774" spans="1:1" x14ac:dyDescent="0.25">
      <c r="A2774" s="2"/>
    </row>
    <row r="2775" spans="1:1" x14ac:dyDescent="0.25">
      <c r="A2775" s="5">
        <v>0.34583333333333338</v>
      </c>
    </row>
    <row r="2776" spans="1:1" ht="165" x14ac:dyDescent="0.25">
      <c r="A2776" s="4" t="s">
        <v>1107</v>
      </c>
    </row>
    <row r="2777" spans="1:1" ht="33.75" x14ac:dyDescent="0.25">
      <c r="A2777" s="2" t="s">
        <v>1020</v>
      </c>
    </row>
    <row r="2778" spans="1:1" x14ac:dyDescent="0.25">
      <c r="A2778" s="1" t="s">
        <v>72</v>
      </c>
    </row>
    <row r="2779" spans="1:1" x14ac:dyDescent="0.25">
      <c r="A2779" s="2"/>
    </row>
    <row r="2780" spans="1:1" x14ac:dyDescent="0.25">
      <c r="A2780" s="5">
        <v>0.2388888888888889</v>
      </c>
    </row>
    <row r="2781" spans="1:1" ht="150" x14ac:dyDescent="0.25">
      <c r="A2781" s="4" t="s">
        <v>1108</v>
      </c>
    </row>
    <row r="2782" spans="1:1" ht="33.75" x14ac:dyDescent="0.25">
      <c r="A2782" s="2" t="s">
        <v>1109</v>
      </c>
    </row>
    <row r="2783" spans="1:1" x14ac:dyDescent="0.25">
      <c r="A2783" s="1" t="s">
        <v>72</v>
      </c>
    </row>
    <row r="2784" spans="1:1" x14ac:dyDescent="0.25">
      <c r="A2784" s="2"/>
    </row>
    <row r="2785" spans="1:1" x14ac:dyDescent="0.25">
      <c r="A2785" s="5">
        <v>0.29791666666666666</v>
      </c>
    </row>
    <row r="2786" spans="1:1" ht="210" x14ac:dyDescent="0.25">
      <c r="A2786" s="4" t="s">
        <v>1110</v>
      </c>
    </row>
    <row r="2787" spans="1:1" ht="33.75" x14ac:dyDescent="0.25">
      <c r="A2787" s="2" t="s">
        <v>1111</v>
      </c>
    </row>
    <row r="2788" spans="1:1" x14ac:dyDescent="0.25">
      <c r="A2788" s="1" t="s">
        <v>72</v>
      </c>
    </row>
    <row r="2789" spans="1:1" x14ac:dyDescent="0.25">
      <c r="A2789" s="2"/>
    </row>
    <row r="2790" spans="1:1" x14ac:dyDescent="0.25">
      <c r="A2790" s="5">
        <v>0.31527777777777777</v>
      </c>
    </row>
    <row r="2791" spans="1:1" ht="135" x14ac:dyDescent="0.25">
      <c r="A2791" s="4" t="s">
        <v>1112</v>
      </c>
    </row>
    <row r="2792" spans="1:1" ht="33.75" x14ac:dyDescent="0.25">
      <c r="A2792" s="2" t="s">
        <v>1113</v>
      </c>
    </row>
    <row r="2793" spans="1:1" x14ac:dyDescent="0.25">
      <c r="A2793" s="1" t="s">
        <v>72</v>
      </c>
    </row>
    <row r="2794" spans="1:1" x14ac:dyDescent="0.25">
      <c r="A2794" s="2"/>
    </row>
    <row r="2795" spans="1:1" x14ac:dyDescent="0.25">
      <c r="A2795" s="5">
        <v>0.17708333333333334</v>
      </c>
    </row>
    <row r="2796" spans="1:1" ht="120" x14ac:dyDescent="0.25">
      <c r="A2796" s="4" t="s">
        <v>1114</v>
      </c>
    </row>
    <row r="2797" spans="1:1" ht="33.75" x14ac:dyDescent="0.25">
      <c r="A2797" s="2" t="s">
        <v>914</v>
      </c>
    </row>
    <row r="2798" spans="1:1" x14ac:dyDescent="0.25">
      <c r="A2798" s="1" t="s">
        <v>72</v>
      </c>
    </row>
    <row r="2799" spans="1:1" x14ac:dyDescent="0.25">
      <c r="A2799" s="2"/>
    </row>
    <row r="2800" spans="1:1" x14ac:dyDescent="0.25">
      <c r="A2800" s="5">
        <v>0.17569444444444446</v>
      </c>
    </row>
    <row r="2801" spans="1:1" ht="90" x14ac:dyDescent="0.25">
      <c r="A2801" s="4" t="s">
        <v>1115</v>
      </c>
    </row>
    <row r="2802" spans="1:1" ht="33.75" x14ac:dyDescent="0.25">
      <c r="A2802" s="2" t="s">
        <v>865</v>
      </c>
    </row>
    <row r="2803" spans="1:1" x14ac:dyDescent="0.25">
      <c r="A2803" s="1" t="s">
        <v>72</v>
      </c>
    </row>
    <row r="2804" spans="1:1" x14ac:dyDescent="0.25">
      <c r="A2804" s="2"/>
    </row>
    <row r="2805" spans="1:1" x14ac:dyDescent="0.25">
      <c r="A2805" s="5">
        <v>0.17986111111111111</v>
      </c>
    </row>
    <row r="2806" spans="1:1" ht="120" x14ac:dyDescent="0.25">
      <c r="A2806" s="4" t="s">
        <v>1116</v>
      </c>
    </row>
    <row r="2807" spans="1:1" ht="33.75" x14ac:dyDescent="0.25">
      <c r="A2807" s="2" t="s">
        <v>1117</v>
      </c>
    </row>
    <row r="2808" spans="1:1" x14ac:dyDescent="0.25">
      <c r="A2808" s="1" t="s">
        <v>72</v>
      </c>
    </row>
    <row r="2809" spans="1:1" x14ac:dyDescent="0.25">
      <c r="A2809" s="2"/>
    </row>
    <row r="2810" spans="1:1" x14ac:dyDescent="0.25">
      <c r="A2810" s="5">
        <v>0.28402777777777777</v>
      </c>
    </row>
    <row r="2811" spans="1:1" ht="150" x14ac:dyDescent="0.25">
      <c r="A2811" s="4" t="s">
        <v>1118</v>
      </c>
    </row>
    <row r="2812" spans="1:1" ht="33.75" x14ac:dyDescent="0.25">
      <c r="A2812" s="2" t="s">
        <v>1119</v>
      </c>
    </row>
    <row r="2813" spans="1:1" x14ac:dyDescent="0.25">
      <c r="A2813" s="1" t="s">
        <v>72</v>
      </c>
    </row>
    <row r="2814" spans="1:1" x14ac:dyDescent="0.25">
      <c r="A2814" s="2"/>
    </row>
    <row r="2815" spans="1:1" x14ac:dyDescent="0.25">
      <c r="A2815" s="5">
        <v>0.31388888888888888</v>
      </c>
    </row>
    <row r="2816" spans="1:1" ht="150" x14ac:dyDescent="0.25">
      <c r="A2816" s="4" t="s">
        <v>1120</v>
      </c>
    </row>
    <row r="2817" spans="1:1" ht="33.75" x14ac:dyDescent="0.25">
      <c r="A2817" s="2" t="s">
        <v>1121</v>
      </c>
    </row>
    <row r="2818" spans="1:1" x14ac:dyDescent="0.25">
      <c r="A2818" s="1" t="s">
        <v>72</v>
      </c>
    </row>
    <row r="2819" spans="1:1" x14ac:dyDescent="0.25">
      <c r="A2819" s="2"/>
    </row>
    <row r="2820" spans="1:1" x14ac:dyDescent="0.25">
      <c r="A2820" s="5">
        <v>0.31111111111111112</v>
      </c>
    </row>
    <row r="2821" spans="1:1" ht="180" x14ac:dyDescent="0.25">
      <c r="A2821" s="4" t="s">
        <v>1122</v>
      </c>
    </row>
    <row r="2822" spans="1:1" ht="33.75" x14ac:dyDescent="0.25">
      <c r="A2822" s="2" t="s">
        <v>845</v>
      </c>
    </row>
    <row r="2823" spans="1:1" x14ac:dyDescent="0.25">
      <c r="A2823" s="1" t="s">
        <v>72</v>
      </c>
    </row>
    <row r="2824" spans="1:1" x14ac:dyDescent="0.25">
      <c r="A2824" s="2"/>
    </row>
    <row r="2825" spans="1:1" x14ac:dyDescent="0.25">
      <c r="A2825" s="5">
        <v>0.10486111111111111</v>
      </c>
    </row>
    <row r="2826" spans="1:1" ht="150" x14ac:dyDescent="0.25">
      <c r="A2826" s="4" t="s">
        <v>1123</v>
      </c>
    </row>
    <row r="2827" spans="1:1" ht="33.75" x14ac:dyDescent="0.25">
      <c r="A2827" s="2" t="s">
        <v>962</v>
      </c>
    </row>
    <row r="2828" spans="1:1" x14ac:dyDescent="0.25">
      <c r="A2828" s="1" t="s">
        <v>72</v>
      </c>
    </row>
    <row r="2829" spans="1:1" x14ac:dyDescent="0.25">
      <c r="A2829" s="2"/>
    </row>
    <row r="2830" spans="1:1" x14ac:dyDescent="0.25">
      <c r="A2830" s="5">
        <v>0.11875000000000001</v>
      </c>
    </row>
    <row r="2831" spans="1:1" ht="90" x14ac:dyDescent="0.25">
      <c r="A2831" s="4" t="s">
        <v>1124</v>
      </c>
    </row>
    <row r="2832" spans="1:1" ht="33.75" x14ac:dyDescent="0.25">
      <c r="A2832" s="2" t="s">
        <v>1125</v>
      </c>
    </row>
    <row r="2833" spans="1:1" x14ac:dyDescent="0.25">
      <c r="A2833" s="1" t="s">
        <v>72</v>
      </c>
    </row>
    <row r="2834" spans="1:1" x14ac:dyDescent="0.25">
      <c r="A2834" s="2"/>
    </row>
    <row r="2835" spans="1:1" x14ac:dyDescent="0.25">
      <c r="A2835" s="5">
        <v>0.42291666666666666</v>
      </c>
    </row>
    <row r="2836" spans="1:1" ht="210" x14ac:dyDescent="0.25">
      <c r="A2836" s="4" t="s">
        <v>1126</v>
      </c>
    </row>
    <row r="2837" spans="1:1" ht="33.75" x14ac:dyDescent="0.25">
      <c r="A2837" s="2" t="s">
        <v>1127</v>
      </c>
    </row>
    <row r="2838" spans="1:1" x14ac:dyDescent="0.25">
      <c r="A2838" s="1" t="s">
        <v>72</v>
      </c>
    </row>
    <row r="2839" spans="1:1" x14ac:dyDescent="0.25">
      <c r="A2839" s="2"/>
    </row>
    <row r="2840" spans="1:1" x14ac:dyDescent="0.25">
      <c r="A2840" s="5">
        <v>0.30902777777777779</v>
      </c>
    </row>
    <row r="2841" spans="1:1" ht="150" x14ac:dyDescent="0.25">
      <c r="A2841" s="4" t="s">
        <v>1128</v>
      </c>
    </row>
    <row r="2842" spans="1:1" ht="33.75" x14ac:dyDescent="0.25">
      <c r="A2842" s="2" t="s">
        <v>1006</v>
      </c>
    </row>
    <row r="2843" spans="1:1" x14ac:dyDescent="0.25">
      <c r="A2843" s="1" t="s">
        <v>72</v>
      </c>
    </row>
    <row r="2844" spans="1:1" x14ac:dyDescent="0.25">
      <c r="A2844" s="2"/>
    </row>
    <row r="2845" spans="1:1" x14ac:dyDescent="0.25">
      <c r="A2845" s="5">
        <v>0.15972222222222224</v>
      </c>
    </row>
    <row r="2846" spans="1:1" ht="75" x14ac:dyDescent="0.25">
      <c r="A2846" s="4" t="s">
        <v>1129</v>
      </c>
    </row>
    <row r="2847" spans="1:1" ht="33.75" x14ac:dyDescent="0.25">
      <c r="A2847" s="2" t="s">
        <v>871</v>
      </c>
    </row>
    <row r="2848" spans="1:1" x14ac:dyDescent="0.25">
      <c r="A2848" s="1" t="s">
        <v>72</v>
      </c>
    </row>
    <row r="2849" spans="1:1" x14ac:dyDescent="0.25">
      <c r="A2849" s="2"/>
    </row>
    <row r="2850" spans="1:1" x14ac:dyDescent="0.25">
      <c r="A2850" s="3">
        <v>5.1863425925925931E-2</v>
      </c>
    </row>
    <row r="2851" spans="1:1" ht="180" x14ac:dyDescent="0.25">
      <c r="A2851" s="4" t="s">
        <v>1130</v>
      </c>
    </row>
    <row r="2852" spans="1:1" ht="33.75" x14ac:dyDescent="0.25">
      <c r="A2852" s="2" t="s">
        <v>1131</v>
      </c>
    </row>
    <row r="2853" spans="1:1" x14ac:dyDescent="0.25">
      <c r="A2853" s="1" t="s">
        <v>72</v>
      </c>
    </row>
    <row r="2854" spans="1:1" x14ac:dyDescent="0.25">
      <c r="A2854" s="2"/>
    </row>
    <row r="2855" spans="1:1" x14ac:dyDescent="0.25">
      <c r="A2855" s="5">
        <v>0.19652777777777777</v>
      </c>
    </row>
    <row r="2856" spans="1:1" ht="90" x14ac:dyDescent="0.25">
      <c r="A2856" s="4" t="s">
        <v>1132</v>
      </c>
    </row>
    <row r="2857" spans="1:1" ht="33.75" x14ac:dyDescent="0.25">
      <c r="A2857" s="2" t="s">
        <v>883</v>
      </c>
    </row>
    <row r="2858" spans="1:1" x14ac:dyDescent="0.25">
      <c r="A2858" s="1" t="s">
        <v>72</v>
      </c>
    </row>
    <row r="2859" spans="1:1" x14ac:dyDescent="0.25">
      <c r="A2859" s="2"/>
    </row>
    <row r="2860" spans="1:1" x14ac:dyDescent="0.25">
      <c r="A2860" s="5">
        <v>0.4236111111111111</v>
      </c>
    </row>
    <row r="2861" spans="1:1" ht="165" x14ac:dyDescent="0.25">
      <c r="A2861" s="4" t="s">
        <v>1133</v>
      </c>
    </row>
    <row r="2862" spans="1:1" ht="33.75" x14ac:dyDescent="0.25">
      <c r="A2862" s="2" t="s">
        <v>871</v>
      </c>
    </row>
    <row r="2863" spans="1:1" x14ac:dyDescent="0.25">
      <c r="A2863" s="1" t="s">
        <v>72</v>
      </c>
    </row>
    <row r="2864" spans="1:1" x14ac:dyDescent="0.25">
      <c r="A2864" s="2"/>
    </row>
    <row r="2865" spans="1:1" x14ac:dyDescent="0.25">
      <c r="A2865" s="5">
        <v>0.17847222222222223</v>
      </c>
    </row>
    <row r="2866" spans="1:1" ht="90" x14ac:dyDescent="0.25">
      <c r="A2866" s="4" t="s">
        <v>1134</v>
      </c>
    </row>
    <row r="2867" spans="1:1" ht="33.75" x14ac:dyDescent="0.25">
      <c r="A2867" s="2" t="s">
        <v>1088</v>
      </c>
    </row>
    <row r="2868" spans="1:1" x14ac:dyDescent="0.25">
      <c r="A2868" s="1" t="s">
        <v>72</v>
      </c>
    </row>
    <row r="2869" spans="1:1" x14ac:dyDescent="0.25">
      <c r="A2869" s="2"/>
    </row>
    <row r="2870" spans="1:1" x14ac:dyDescent="0.25">
      <c r="A2870" s="5">
        <v>0.17013888888888887</v>
      </c>
    </row>
    <row r="2871" spans="1:1" ht="75" x14ac:dyDescent="0.25">
      <c r="A2871" s="4" t="s">
        <v>1135</v>
      </c>
    </row>
    <row r="2872" spans="1:1" ht="33.75" x14ac:dyDescent="0.25">
      <c r="A2872" s="2" t="s">
        <v>1136</v>
      </c>
    </row>
    <row r="2873" spans="1:1" x14ac:dyDescent="0.25">
      <c r="A2873" s="1" t="s">
        <v>72</v>
      </c>
    </row>
    <row r="2874" spans="1:1" x14ac:dyDescent="0.25">
      <c r="A2874" s="2"/>
    </row>
    <row r="2875" spans="1:1" x14ac:dyDescent="0.25">
      <c r="A2875" s="5">
        <v>0.28125</v>
      </c>
    </row>
    <row r="2876" spans="1:1" ht="105" x14ac:dyDescent="0.25">
      <c r="A2876" s="4" t="s">
        <v>1137</v>
      </c>
    </row>
    <row r="2877" spans="1:1" ht="33.75" x14ac:dyDescent="0.25">
      <c r="A2877" s="2" t="s">
        <v>1138</v>
      </c>
    </row>
    <row r="2878" spans="1:1" x14ac:dyDescent="0.25">
      <c r="A2878" s="1" t="s">
        <v>72</v>
      </c>
    </row>
    <row r="2879" spans="1:1" x14ac:dyDescent="0.25">
      <c r="A2879" s="2"/>
    </row>
    <row r="2880" spans="1:1" x14ac:dyDescent="0.25">
      <c r="A2880" s="5">
        <v>0.20208333333333331</v>
      </c>
    </row>
    <row r="2881" spans="1:1" ht="195" x14ac:dyDescent="0.25">
      <c r="A2881" s="4" t="s">
        <v>1139</v>
      </c>
    </row>
    <row r="2882" spans="1:1" ht="33.75" x14ac:dyDescent="0.25">
      <c r="A2882" s="2" t="s">
        <v>1140</v>
      </c>
    </row>
    <row r="2883" spans="1:1" x14ac:dyDescent="0.25">
      <c r="A2883" s="1" t="s">
        <v>72</v>
      </c>
    </row>
    <row r="2884" spans="1:1" x14ac:dyDescent="0.25">
      <c r="A2884" s="2"/>
    </row>
    <row r="2885" spans="1:1" x14ac:dyDescent="0.25">
      <c r="A2885" s="5">
        <v>0.1277777777777778</v>
      </c>
    </row>
    <row r="2886" spans="1:1" ht="105" x14ac:dyDescent="0.25">
      <c r="A2886" s="4" t="s">
        <v>1141</v>
      </c>
    </row>
    <row r="2887" spans="1:1" ht="33.75" x14ac:dyDescent="0.25">
      <c r="A2887" s="2" t="s">
        <v>1059</v>
      </c>
    </row>
    <row r="2888" spans="1:1" x14ac:dyDescent="0.25">
      <c r="A2888" s="1" t="s">
        <v>72</v>
      </c>
    </row>
    <row r="2889" spans="1:1" x14ac:dyDescent="0.25">
      <c r="A2889" s="2"/>
    </row>
    <row r="2890" spans="1:1" x14ac:dyDescent="0.25">
      <c r="A2890" s="5">
        <v>8.819444444444445E-2</v>
      </c>
    </row>
    <row r="2891" spans="1:1" ht="90" x14ac:dyDescent="0.25">
      <c r="A2891" s="4" t="s">
        <v>1142</v>
      </c>
    </row>
    <row r="2892" spans="1:1" ht="33.75" x14ac:dyDescent="0.25">
      <c r="A2892" s="2" t="s">
        <v>1143</v>
      </c>
    </row>
    <row r="2893" spans="1:1" x14ac:dyDescent="0.25">
      <c r="A2893" s="1" t="s">
        <v>72</v>
      </c>
    </row>
    <row r="2894" spans="1:1" x14ac:dyDescent="0.25">
      <c r="A2894" s="2"/>
    </row>
    <row r="2895" spans="1:1" x14ac:dyDescent="0.25">
      <c r="A2895" s="5">
        <v>0.23680555555555557</v>
      </c>
    </row>
    <row r="2896" spans="1:1" ht="195" x14ac:dyDescent="0.25">
      <c r="A2896" s="4" t="s">
        <v>1144</v>
      </c>
    </row>
    <row r="2897" spans="1:1" ht="33.75" x14ac:dyDescent="0.25">
      <c r="A2897" s="2" t="s">
        <v>881</v>
      </c>
    </row>
    <row r="2898" spans="1:1" x14ac:dyDescent="0.25">
      <c r="A2898" s="1" t="s">
        <v>72</v>
      </c>
    </row>
    <row r="2899" spans="1:1" x14ac:dyDescent="0.25">
      <c r="A2899" s="2"/>
    </row>
    <row r="2900" spans="1:1" x14ac:dyDescent="0.25">
      <c r="A2900" s="5">
        <v>0.24444444444444446</v>
      </c>
    </row>
    <row r="2901" spans="1:1" ht="90" x14ac:dyDescent="0.25">
      <c r="A2901" s="4" t="s">
        <v>1145</v>
      </c>
    </row>
    <row r="2902" spans="1:1" ht="33.75" x14ac:dyDescent="0.25">
      <c r="A2902" s="2" t="s">
        <v>1146</v>
      </c>
    </row>
    <row r="2903" spans="1:1" x14ac:dyDescent="0.25">
      <c r="A2903" s="1" t="s">
        <v>72</v>
      </c>
    </row>
    <row r="2904" spans="1:1" x14ac:dyDescent="0.25">
      <c r="A2904" s="2"/>
    </row>
    <row r="2905" spans="1:1" x14ac:dyDescent="0.25">
      <c r="A2905" s="5">
        <v>0.23055555555555554</v>
      </c>
    </row>
    <row r="2906" spans="1:1" ht="255" x14ac:dyDescent="0.25">
      <c r="A2906" s="4" t="s">
        <v>1147</v>
      </c>
    </row>
    <row r="2907" spans="1:1" ht="33.75" x14ac:dyDescent="0.25">
      <c r="A2907" s="2" t="s">
        <v>1148</v>
      </c>
    </row>
    <row r="2908" spans="1:1" x14ac:dyDescent="0.25">
      <c r="A2908" s="1" t="s">
        <v>72</v>
      </c>
    </row>
    <row r="2909" spans="1:1" x14ac:dyDescent="0.25">
      <c r="A2909" s="2"/>
    </row>
    <row r="2910" spans="1:1" x14ac:dyDescent="0.25">
      <c r="A2910" s="5">
        <v>0.20416666666666669</v>
      </c>
    </row>
    <row r="2911" spans="1:1" ht="105" x14ac:dyDescent="0.25">
      <c r="A2911" s="4" t="s">
        <v>1149</v>
      </c>
    </row>
    <row r="2912" spans="1:1" ht="33.75" x14ac:dyDescent="0.25">
      <c r="A2912" s="2" t="s">
        <v>1020</v>
      </c>
    </row>
    <row r="2913" spans="1:1" x14ac:dyDescent="0.25">
      <c r="A2913" s="1" t="s">
        <v>72</v>
      </c>
    </row>
    <row r="2914" spans="1:1" x14ac:dyDescent="0.25">
      <c r="A2914" s="2"/>
    </row>
    <row r="2915" spans="1:1" x14ac:dyDescent="0.25">
      <c r="A2915" s="5">
        <v>0.26180555555555557</v>
      </c>
    </row>
    <row r="2916" spans="1:1" ht="105" x14ac:dyDescent="0.25">
      <c r="A2916" s="4" t="s">
        <v>1150</v>
      </c>
    </row>
    <row r="2917" spans="1:1" ht="33.75" x14ac:dyDescent="0.25">
      <c r="A2917" s="2" t="s">
        <v>1121</v>
      </c>
    </row>
    <row r="2918" spans="1:1" x14ac:dyDescent="0.25">
      <c r="A2918" s="1" t="s">
        <v>72</v>
      </c>
    </row>
    <row r="2919" spans="1:1" x14ac:dyDescent="0.25">
      <c r="A2919" s="2"/>
    </row>
    <row r="2920" spans="1:1" x14ac:dyDescent="0.25">
      <c r="A2920" s="5">
        <v>7.9861111111111105E-2</v>
      </c>
    </row>
    <row r="2921" spans="1:1" ht="120" x14ac:dyDescent="0.25">
      <c r="A2921" s="4" t="s">
        <v>1151</v>
      </c>
    </row>
    <row r="2922" spans="1:1" ht="33.75" x14ac:dyDescent="0.25">
      <c r="A2922" s="2" t="s">
        <v>883</v>
      </c>
    </row>
    <row r="2923" spans="1:1" x14ac:dyDescent="0.25">
      <c r="A2923" s="1" t="s">
        <v>72</v>
      </c>
    </row>
    <row r="2924" spans="1:1" x14ac:dyDescent="0.25">
      <c r="A2924" s="2"/>
    </row>
    <row r="2925" spans="1:1" x14ac:dyDescent="0.25">
      <c r="A2925" s="5">
        <v>0.11666666666666665</v>
      </c>
    </row>
    <row r="2926" spans="1:1" ht="105" x14ac:dyDescent="0.25">
      <c r="A2926" s="4" t="s">
        <v>1152</v>
      </c>
    </row>
    <row r="2927" spans="1:1" ht="33.75" x14ac:dyDescent="0.25">
      <c r="A2927" s="2" t="s">
        <v>1153</v>
      </c>
    </row>
    <row r="2928" spans="1:1" x14ac:dyDescent="0.25">
      <c r="A2928" s="1" t="s">
        <v>72</v>
      </c>
    </row>
    <row r="2929" spans="1:1" x14ac:dyDescent="0.25">
      <c r="A2929" s="2"/>
    </row>
    <row r="2930" spans="1:1" x14ac:dyDescent="0.25">
      <c r="A2930" s="5">
        <v>0.14305555555555557</v>
      </c>
    </row>
    <row r="2931" spans="1:1" ht="90" x14ac:dyDescent="0.25">
      <c r="A2931" s="4" t="s">
        <v>1154</v>
      </c>
    </row>
    <row r="2932" spans="1:1" ht="33.75" x14ac:dyDescent="0.25">
      <c r="A2932" s="2" t="s">
        <v>1155</v>
      </c>
    </row>
    <row r="2933" spans="1:1" x14ac:dyDescent="0.25">
      <c r="A2933" s="1" t="s">
        <v>72</v>
      </c>
    </row>
    <row r="2934" spans="1:1" x14ac:dyDescent="0.25">
      <c r="A2934" s="2"/>
    </row>
    <row r="2935" spans="1:1" x14ac:dyDescent="0.25">
      <c r="A2935" s="5">
        <v>0.21527777777777779</v>
      </c>
    </row>
    <row r="2936" spans="1:1" ht="120" x14ac:dyDescent="0.25">
      <c r="A2936" s="4" t="s">
        <v>1156</v>
      </c>
    </row>
    <row r="2937" spans="1:1" ht="33.75" x14ac:dyDescent="0.25">
      <c r="A2937" s="2" t="s">
        <v>1157</v>
      </c>
    </row>
    <row r="2938" spans="1:1" x14ac:dyDescent="0.25">
      <c r="A2938" s="1" t="s">
        <v>72</v>
      </c>
    </row>
    <row r="2939" spans="1:1" x14ac:dyDescent="0.25">
      <c r="A2939" s="2"/>
    </row>
    <row r="2940" spans="1:1" x14ac:dyDescent="0.25">
      <c r="A2940" s="5">
        <v>0.18333333333333335</v>
      </c>
    </row>
    <row r="2941" spans="1:1" ht="90" x14ac:dyDescent="0.25">
      <c r="A2941" s="4" t="s">
        <v>1158</v>
      </c>
    </row>
    <row r="2942" spans="1:1" ht="33.75" x14ac:dyDescent="0.25">
      <c r="A2942" s="2" t="s">
        <v>1159</v>
      </c>
    </row>
    <row r="2943" spans="1:1" x14ac:dyDescent="0.25">
      <c r="A2943" s="1" t="s">
        <v>72</v>
      </c>
    </row>
    <row r="2944" spans="1:1" x14ac:dyDescent="0.25">
      <c r="A2944" s="2"/>
    </row>
    <row r="2945" spans="1:1" x14ac:dyDescent="0.25">
      <c r="A2945" s="5">
        <v>0.18888888888888888</v>
      </c>
    </row>
    <row r="2946" spans="1:1" ht="120" x14ac:dyDescent="0.25">
      <c r="A2946" s="4" t="s">
        <v>1160</v>
      </c>
    </row>
    <row r="2947" spans="1:1" ht="33.75" x14ac:dyDescent="0.25">
      <c r="A2947" s="2" t="s">
        <v>853</v>
      </c>
    </row>
    <row r="2948" spans="1:1" x14ac:dyDescent="0.25">
      <c r="A2948" s="1" t="s">
        <v>72</v>
      </c>
    </row>
    <row r="2949" spans="1:1" x14ac:dyDescent="0.25">
      <c r="A2949" s="2"/>
    </row>
    <row r="2950" spans="1:1" x14ac:dyDescent="0.25">
      <c r="A2950" s="5">
        <v>0.72152777777777777</v>
      </c>
    </row>
    <row r="2951" spans="1:1" ht="135" x14ac:dyDescent="0.25">
      <c r="A2951" s="4" t="s">
        <v>1161</v>
      </c>
    </row>
    <row r="2952" spans="1:1" ht="33.75" x14ac:dyDescent="0.25">
      <c r="A2952" s="2" t="s">
        <v>1088</v>
      </c>
    </row>
    <row r="2953" spans="1:1" x14ac:dyDescent="0.25">
      <c r="A2953" s="1" t="s">
        <v>72</v>
      </c>
    </row>
    <row r="2954" spans="1:1" x14ac:dyDescent="0.25">
      <c r="A2954" s="2"/>
    </row>
    <row r="2955" spans="1:1" x14ac:dyDescent="0.25">
      <c r="A2955" s="5">
        <v>0.23611111111111113</v>
      </c>
    </row>
    <row r="2956" spans="1:1" ht="240" x14ac:dyDescent="0.25">
      <c r="A2956" s="4" t="s">
        <v>1162</v>
      </c>
    </row>
    <row r="2957" spans="1:1" ht="33.75" x14ac:dyDescent="0.25">
      <c r="A2957" s="2" t="s">
        <v>1163</v>
      </c>
    </row>
    <row r="2958" spans="1:1" x14ac:dyDescent="0.25">
      <c r="A2958" s="1" t="s">
        <v>72</v>
      </c>
    </row>
    <row r="2959" spans="1:1" x14ac:dyDescent="0.25">
      <c r="A2959" s="2"/>
    </row>
    <row r="2960" spans="1:1" x14ac:dyDescent="0.25">
      <c r="A2960" s="5">
        <v>0.20416666666666669</v>
      </c>
    </row>
    <row r="2961" spans="1:1" ht="60" x14ac:dyDescent="0.25">
      <c r="A2961" s="4" t="s">
        <v>1164</v>
      </c>
    </row>
    <row r="2962" spans="1:1" ht="33.75" x14ac:dyDescent="0.25">
      <c r="A2962" s="2" t="s">
        <v>1165</v>
      </c>
    </row>
    <row r="2963" spans="1:1" x14ac:dyDescent="0.25">
      <c r="A2963" s="1" t="s">
        <v>72</v>
      </c>
    </row>
    <row r="2964" spans="1:1" x14ac:dyDescent="0.25">
      <c r="A2964" s="2"/>
    </row>
    <row r="2965" spans="1:1" x14ac:dyDescent="0.25">
      <c r="A2965" s="5">
        <v>4.7916666666666663E-2</v>
      </c>
    </row>
    <row r="2966" spans="1:1" ht="135" x14ac:dyDescent="0.25">
      <c r="A2966" s="4" t="s">
        <v>1166</v>
      </c>
    </row>
    <row r="2967" spans="1:1" ht="33.75" x14ac:dyDescent="0.25">
      <c r="A2967" s="2" t="s">
        <v>1167</v>
      </c>
    </row>
    <row r="2968" spans="1:1" x14ac:dyDescent="0.25">
      <c r="A2968" s="1" t="s">
        <v>72</v>
      </c>
    </row>
    <row r="2969" spans="1:1" x14ac:dyDescent="0.25">
      <c r="A2969" s="2"/>
    </row>
    <row r="2970" spans="1:1" x14ac:dyDescent="0.25">
      <c r="A2970" s="5">
        <v>0.12569444444444444</v>
      </c>
    </row>
    <row r="2971" spans="1:1" ht="60" x14ac:dyDescent="0.25">
      <c r="A2971" s="4" t="s">
        <v>1168</v>
      </c>
    </row>
    <row r="2972" spans="1:1" ht="33.75" x14ac:dyDescent="0.25">
      <c r="A2972" s="2" t="s">
        <v>1169</v>
      </c>
    </row>
    <row r="2973" spans="1:1" x14ac:dyDescent="0.25">
      <c r="A2973" s="1" t="s">
        <v>72</v>
      </c>
    </row>
    <row r="2974" spans="1:1" x14ac:dyDescent="0.25">
      <c r="A2974" s="2"/>
    </row>
    <row r="2975" spans="1:1" x14ac:dyDescent="0.25">
      <c r="A2975" s="5">
        <v>0.26250000000000001</v>
      </c>
    </row>
    <row r="2976" spans="1:1" ht="75" x14ac:dyDescent="0.25">
      <c r="A2976" s="4" t="s">
        <v>1170</v>
      </c>
    </row>
    <row r="2977" spans="1:1" ht="33.75" x14ac:dyDescent="0.25">
      <c r="A2977" s="2" t="s">
        <v>1171</v>
      </c>
    </row>
    <row r="2978" spans="1:1" x14ac:dyDescent="0.25">
      <c r="A2978" s="1" t="s">
        <v>72</v>
      </c>
    </row>
    <row r="2979" spans="1:1" x14ac:dyDescent="0.25">
      <c r="A2979" s="2"/>
    </row>
    <row r="2980" spans="1:1" x14ac:dyDescent="0.25">
      <c r="A2980" s="5">
        <v>0.5083333333333333</v>
      </c>
    </row>
    <row r="2981" spans="1:1" ht="135" x14ac:dyDescent="0.25">
      <c r="A2981" s="4" t="s">
        <v>1172</v>
      </c>
    </row>
    <row r="2982" spans="1:1" ht="33.75" x14ac:dyDescent="0.25">
      <c r="A2982" s="2" t="s">
        <v>1173</v>
      </c>
    </row>
    <row r="2983" spans="1:1" x14ac:dyDescent="0.25">
      <c r="A2983" s="1" t="s">
        <v>72</v>
      </c>
    </row>
    <row r="2984" spans="1:1" x14ac:dyDescent="0.25">
      <c r="A2984" s="2"/>
    </row>
    <row r="2985" spans="1:1" x14ac:dyDescent="0.25">
      <c r="A2985" s="5">
        <v>0.29652777777777778</v>
      </c>
    </row>
    <row r="2986" spans="1:1" ht="285" x14ac:dyDescent="0.25">
      <c r="A2986" s="4" t="s">
        <v>1174</v>
      </c>
    </row>
    <row r="2987" spans="1:1" ht="33.75" x14ac:dyDescent="0.25">
      <c r="A2987" s="2" t="s">
        <v>1175</v>
      </c>
    </row>
    <row r="2988" spans="1:1" x14ac:dyDescent="0.25">
      <c r="A2988" s="1" t="s">
        <v>72</v>
      </c>
    </row>
    <row r="2989" spans="1:1" x14ac:dyDescent="0.25">
      <c r="A2989" s="2"/>
    </row>
    <row r="2990" spans="1:1" x14ac:dyDescent="0.25">
      <c r="A2990" s="5">
        <v>0.54513888888888895</v>
      </c>
    </row>
    <row r="2991" spans="1:1" ht="150" x14ac:dyDescent="0.25">
      <c r="A2991" s="4" t="s">
        <v>1176</v>
      </c>
    </row>
    <row r="2992" spans="1:1" ht="33.75" x14ac:dyDescent="0.25">
      <c r="A2992" s="2" t="s">
        <v>1177</v>
      </c>
    </row>
    <row r="2993" spans="1:1" x14ac:dyDescent="0.25">
      <c r="A2993" s="1" t="s">
        <v>72</v>
      </c>
    </row>
    <row r="2994" spans="1:1" x14ac:dyDescent="0.25">
      <c r="A2994" s="2"/>
    </row>
    <row r="2995" spans="1:1" x14ac:dyDescent="0.25">
      <c r="A2995" s="5">
        <v>0.44513888888888892</v>
      </c>
    </row>
    <row r="2996" spans="1:1" ht="135" x14ac:dyDescent="0.25">
      <c r="A2996" s="4" t="s">
        <v>1178</v>
      </c>
    </row>
    <row r="2997" spans="1:1" ht="33.75" x14ac:dyDescent="0.25">
      <c r="A2997" s="2" t="s">
        <v>1179</v>
      </c>
    </row>
    <row r="2998" spans="1:1" x14ac:dyDescent="0.25">
      <c r="A2998" s="1" t="s">
        <v>72</v>
      </c>
    </row>
    <row r="2999" spans="1:1" x14ac:dyDescent="0.25">
      <c r="A2999" s="2"/>
    </row>
    <row r="3000" spans="1:1" x14ac:dyDescent="0.25">
      <c r="A3000" s="5">
        <v>0.29583333333333334</v>
      </c>
    </row>
    <row r="3001" spans="1:1" ht="75" x14ac:dyDescent="0.25">
      <c r="A3001" s="4" t="s">
        <v>1180</v>
      </c>
    </row>
    <row r="3002" spans="1:1" ht="33.75" x14ac:dyDescent="0.25">
      <c r="A3002" s="2" t="s">
        <v>1181</v>
      </c>
    </row>
    <row r="3003" spans="1:1" x14ac:dyDescent="0.25">
      <c r="A3003" s="1" t="s">
        <v>72</v>
      </c>
    </row>
    <row r="3004" spans="1:1" x14ac:dyDescent="0.25">
      <c r="A3004" s="2"/>
    </row>
    <row r="3005" spans="1:1" x14ac:dyDescent="0.25">
      <c r="A3005" s="5">
        <v>0.18541666666666667</v>
      </c>
    </row>
    <row r="3006" spans="1:1" ht="165" x14ac:dyDescent="0.25">
      <c r="A3006" s="4" t="s">
        <v>1182</v>
      </c>
    </row>
    <row r="3007" spans="1:1" ht="33.75" x14ac:dyDescent="0.25">
      <c r="A3007" s="2" t="s">
        <v>1183</v>
      </c>
    </row>
    <row r="3008" spans="1:1" x14ac:dyDescent="0.25">
      <c r="A3008" s="1" t="s">
        <v>72</v>
      </c>
    </row>
    <row r="3009" spans="1:1" x14ac:dyDescent="0.25">
      <c r="A3009" s="2"/>
    </row>
    <row r="3010" spans="1:1" x14ac:dyDescent="0.25">
      <c r="A3010" s="5">
        <v>0.40277777777777773</v>
      </c>
    </row>
    <row r="3011" spans="1:1" ht="165" x14ac:dyDescent="0.25">
      <c r="A3011" s="4" t="s">
        <v>1184</v>
      </c>
    </row>
    <row r="3012" spans="1:1" ht="33.75" x14ac:dyDescent="0.25">
      <c r="A3012" s="2" t="s">
        <v>1185</v>
      </c>
    </row>
    <row r="3013" spans="1:1" x14ac:dyDescent="0.25">
      <c r="A3013" s="1" t="s">
        <v>72</v>
      </c>
    </row>
    <row r="3014" spans="1:1" x14ac:dyDescent="0.25">
      <c r="A3014" s="2"/>
    </row>
    <row r="3015" spans="1:1" x14ac:dyDescent="0.25">
      <c r="A3015" s="5">
        <v>0.47152777777777777</v>
      </c>
    </row>
    <row r="3016" spans="1:1" ht="150" x14ac:dyDescent="0.25">
      <c r="A3016" s="4" t="s">
        <v>1186</v>
      </c>
    </row>
    <row r="3017" spans="1:1" ht="33.75" x14ac:dyDescent="0.25">
      <c r="A3017" s="2" t="s">
        <v>1187</v>
      </c>
    </row>
    <row r="3018" spans="1:1" x14ac:dyDescent="0.25">
      <c r="A3018" s="1" t="s">
        <v>72</v>
      </c>
    </row>
    <row r="3019" spans="1:1" x14ac:dyDescent="0.25">
      <c r="A3019" s="2"/>
    </row>
    <row r="3020" spans="1:1" x14ac:dyDescent="0.25">
      <c r="A3020" s="5">
        <v>8.8888888888888892E-2</v>
      </c>
    </row>
    <row r="3021" spans="1:1" ht="165" x14ac:dyDescent="0.25">
      <c r="A3021" s="4" t="s">
        <v>1188</v>
      </c>
    </row>
    <row r="3022" spans="1:1" ht="33.75" x14ac:dyDescent="0.25">
      <c r="A3022" s="2" t="s">
        <v>1189</v>
      </c>
    </row>
    <row r="3023" spans="1:1" x14ac:dyDescent="0.25">
      <c r="A3023" s="1" t="s">
        <v>72</v>
      </c>
    </row>
    <row r="3024" spans="1:1" x14ac:dyDescent="0.25">
      <c r="A3024" s="2"/>
    </row>
    <row r="3025" spans="1:1" x14ac:dyDescent="0.25">
      <c r="A3025" s="5">
        <v>0.57986111111111105</v>
      </c>
    </row>
    <row r="3026" spans="1:1" ht="60" x14ac:dyDescent="0.25">
      <c r="A3026" s="4" t="s">
        <v>1190</v>
      </c>
    </row>
    <row r="3027" spans="1:1" ht="33.75" x14ac:dyDescent="0.25">
      <c r="A3027" s="2" t="s">
        <v>1191</v>
      </c>
    </row>
    <row r="3028" spans="1:1" x14ac:dyDescent="0.25">
      <c r="A3028" s="1" t="s">
        <v>72</v>
      </c>
    </row>
    <row r="3029" spans="1:1" x14ac:dyDescent="0.25">
      <c r="A3029" s="2"/>
    </row>
    <row r="3030" spans="1:1" x14ac:dyDescent="0.25">
      <c r="A3030" s="5">
        <v>0.42708333333333331</v>
      </c>
    </row>
    <row r="3031" spans="1:1" ht="135" x14ac:dyDescent="0.25">
      <c r="A3031" s="4" t="s">
        <v>1192</v>
      </c>
    </row>
    <row r="3032" spans="1:1" ht="33.75" x14ac:dyDescent="0.25">
      <c r="A3032" s="2" t="s">
        <v>1193</v>
      </c>
    </row>
    <row r="3033" spans="1:1" x14ac:dyDescent="0.25">
      <c r="A3033" s="1" t="s">
        <v>72</v>
      </c>
    </row>
    <row r="3034" spans="1:1" x14ac:dyDescent="0.25">
      <c r="A3034" s="2"/>
    </row>
    <row r="3035" spans="1:1" x14ac:dyDescent="0.25">
      <c r="A3035" s="5">
        <v>3.6111111111111115E-2</v>
      </c>
    </row>
    <row r="3036" spans="1:1" ht="60" x14ac:dyDescent="0.25">
      <c r="A3036" s="4" t="s">
        <v>1194</v>
      </c>
    </row>
    <row r="3037" spans="1:1" ht="33.75" x14ac:dyDescent="0.25">
      <c r="A3037" s="2" t="s">
        <v>1195</v>
      </c>
    </row>
    <row r="3038" spans="1:1" x14ac:dyDescent="0.25">
      <c r="A3038" s="2"/>
    </row>
    <row r="3039" spans="1:1" x14ac:dyDescent="0.25">
      <c r="A3039" s="5">
        <v>0.32916666666666666</v>
      </c>
    </row>
    <row r="3040" spans="1:1" ht="120" x14ac:dyDescent="0.25">
      <c r="A3040" s="4" t="s">
        <v>1196</v>
      </c>
    </row>
    <row r="3041" spans="1:1" ht="33.75" x14ac:dyDescent="0.25">
      <c r="A3041" s="2" t="s">
        <v>1197</v>
      </c>
    </row>
    <row r="3042" spans="1:1" x14ac:dyDescent="0.25">
      <c r="A3042" s="1" t="s">
        <v>72</v>
      </c>
    </row>
    <row r="3043" spans="1:1" x14ac:dyDescent="0.25">
      <c r="A3043" s="2"/>
    </row>
    <row r="3044" spans="1:1" x14ac:dyDescent="0.25">
      <c r="A3044" s="5">
        <v>0.23611111111111113</v>
      </c>
    </row>
    <row r="3045" spans="1:1" ht="135" x14ac:dyDescent="0.25">
      <c r="A3045" s="4" t="s">
        <v>1198</v>
      </c>
    </row>
    <row r="3046" spans="1:1" ht="33.75" x14ac:dyDescent="0.25">
      <c r="A3046" s="2" t="s">
        <v>1199</v>
      </c>
    </row>
    <row r="3047" spans="1:1" x14ac:dyDescent="0.25">
      <c r="A3047" s="1" t="s">
        <v>72</v>
      </c>
    </row>
    <row r="3048" spans="1:1" x14ac:dyDescent="0.25">
      <c r="A3048" s="2"/>
    </row>
    <row r="3049" spans="1:1" x14ac:dyDescent="0.25">
      <c r="A3049" s="5">
        <v>7.5694444444444439E-2</v>
      </c>
    </row>
    <row r="3050" spans="1:1" ht="135" x14ac:dyDescent="0.25">
      <c r="A3050" s="4" t="s">
        <v>1200</v>
      </c>
    </row>
    <row r="3051" spans="1:1" ht="22.5" x14ac:dyDescent="0.25">
      <c r="A3051" s="2" t="s">
        <v>1201</v>
      </c>
    </row>
    <row r="3052" spans="1:1" x14ac:dyDescent="0.25">
      <c r="A3052" s="1" t="s">
        <v>72</v>
      </c>
    </row>
    <row r="3053" spans="1:1" x14ac:dyDescent="0.25">
      <c r="A3053" s="2"/>
    </row>
    <row r="3054" spans="1:1" x14ac:dyDescent="0.25">
      <c r="A3054" s="5">
        <v>0.75277777777777777</v>
      </c>
    </row>
    <row r="3055" spans="1:1" ht="240" x14ac:dyDescent="0.25">
      <c r="A3055" s="4" t="s">
        <v>1202</v>
      </c>
    </row>
    <row r="3056" spans="1:1" ht="33.75" x14ac:dyDescent="0.25">
      <c r="A3056" s="2" t="s">
        <v>1203</v>
      </c>
    </row>
    <row r="3057" spans="1:1" x14ac:dyDescent="0.25">
      <c r="A3057" s="1" t="s">
        <v>72</v>
      </c>
    </row>
    <row r="3058" spans="1:1" x14ac:dyDescent="0.25">
      <c r="A3058" s="2"/>
    </row>
    <row r="3059" spans="1:1" x14ac:dyDescent="0.25">
      <c r="A3059" s="5">
        <v>0.38472222222222219</v>
      </c>
    </row>
    <row r="3060" spans="1:1" ht="165" x14ac:dyDescent="0.25">
      <c r="A3060" s="4" t="s">
        <v>1204</v>
      </c>
    </row>
    <row r="3061" spans="1:1" ht="33.75" x14ac:dyDescent="0.25">
      <c r="A3061" s="2" t="s">
        <v>1205</v>
      </c>
    </row>
    <row r="3062" spans="1:1" x14ac:dyDescent="0.25">
      <c r="A3062" s="1" t="s">
        <v>72</v>
      </c>
    </row>
    <row r="3063" spans="1:1" x14ac:dyDescent="0.25">
      <c r="A3063" s="2"/>
    </row>
    <row r="3064" spans="1:1" x14ac:dyDescent="0.25">
      <c r="A3064" s="5">
        <v>0.13055555555555556</v>
      </c>
    </row>
    <row r="3065" spans="1:1" ht="210" x14ac:dyDescent="0.25">
      <c r="A3065" s="4" t="s">
        <v>1206</v>
      </c>
    </row>
    <row r="3066" spans="1:1" ht="33.75" x14ac:dyDescent="0.25">
      <c r="A3066" s="2" t="s">
        <v>1207</v>
      </c>
    </row>
    <row r="3067" spans="1:1" x14ac:dyDescent="0.25">
      <c r="A3067" s="2"/>
    </row>
    <row r="3068" spans="1:1" x14ac:dyDescent="0.25">
      <c r="A3068" s="5">
        <v>7.2916666666666671E-2</v>
      </c>
    </row>
    <row r="3069" spans="1:1" ht="195" x14ac:dyDescent="0.25">
      <c r="A3069" s="4" t="s">
        <v>1208</v>
      </c>
    </row>
    <row r="3070" spans="1:1" ht="33.75" x14ac:dyDescent="0.25">
      <c r="A3070" s="2" t="s">
        <v>1209</v>
      </c>
    </row>
    <row r="3071" spans="1:1" x14ac:dyDescent="0.25">
      <c r="A3071" s="1" t="s">
        <v>72</v>
      </c>
    </row>
    <row r="3072" spans="1:1" x14ac:dyDescent="0.25">
      <c r="A3072" s="2"/>
    </row>
    <row r="3073" spans="1:1" x14ac:dyDescent="0.25">
      <c r="A3073" s="5">
        <v>0.4458333333333333</v>
      </c>
    </row>
    <row r="3074" spans="1:1" ht="255" x14ac:dyDescent="0.25">
      <c r="A3074" s="4" t="s">
        <v>1210</v>
      </c>
    </row>
    <row r="3075" spans="1:1" ht="33.75" x14ac:dyDescent="0.25">
      <c r="A3075" s="2" t="s">
        <v>1211</v>
      </c>
    </row>
    <row r="3076" spans="1:1" x14ac:dyDescent="0.25">
      <c r="A3076" s="1" t="s">
        <v>72</v>
      </c>
    </row>
    <row r="3077" spans="1:1" x14ac:dyDescent="0.25">
      <c r="A3077" s="2"/>
    </row>
    <row r="3078" spans="1:1" x14ac:dyDescent="0.25">
      <c r="A3078" s="5">
        <v>0.6777777777777777</v>
      </c>
    </row>
    <row r="3079" spans="1:1" ht="150" x14ac:dyDescent="0.25">
      <c r="A3079" s="4" t="s">
        <v>1212</v>
      </c>
    </row>
    <row r="3080" spans="1:1" ht="33.75" x14ac:dyDescent="0.25">
      <c r="A3080" s="2" t="s">
        <v>1213</v>
      </c>
    </row>
    <row r="3081" spans="1:1" x14ac:dyDescent="0.25">
      <c r="A3081" s="1" t="s">
        <v>72</v>
      </c>
    </row>
    <row r="3082" spans="1:1" x14ac:dyDescent="0.25">
      <c r="A3082" s="2"/>
    </row>
    <row r="3083" spans="1:1" x14ac:dyDescent="0.25">
      <c r="A3083" s="5">
        <v>0.53333333333333333</v>
      </c>
    </row>
    <row r="3084" spans="1:1" ht="240" x14ac:dyDescent="0.25">
      <c r="A3084" s="4" t="s">
        <v>1214</v>
      </c>
    </row>
    <row r="3085" spans="1:1" ht="33.75" x14ac:dyDescent="0.25">
      <c r="A3085" s="2" t="s">
        <v>1215</v>
      </c>
    </row>
    <row r="3086" spans="1:1" x14ac:dyDescent="0.25">
      <c r="A3086" s="1" t="s">
        <v>72</v>
      </c>
    </row>
    <row r="3087" spans="1:1" x14ac:dyDescent="0.25">
      <c r="A3087" s="2"/>
    </row>
    <row r="3088" spans="1:1" x14ac:dyDescent="0.25">
      <c r="A3088" s="5">
        <v>0.45624999999999999</v>
      </c>
    </row>
    <row r="3089" spans="1:1" ht="255" x14ac:dyDescent="0.25">
      <c r="A3089" s="4" t="s">
        <v>1216</v>
      </c>
    </row>
    <row r="3090" spans="1:1" ht="33.75" x14ac:dyDescent="0.25">
      <c r="A3090" s="2" t="s">
        <v>1171</v>
      </c>
    </row>
    <row r="3091" spans="1:1" x14ac:dyDescent="0.25">
      <c r="A3091" s="1" t="s">
        <v>72</v>
      </c>
    </row>
    <row r="3092" spans="1:1" x14ac:dyDescent="0.25">
      <c r="A3092" s="2"/>
    </row>
    <row r="3093" spans="1:1" x14ac:dyDescent="0.25">
      <c r="A3093" s="5">
        <v>0.75</v>
      </c>
    </row>
    <row r="3094" spans="1:1" ht="195" x14ac:dyDescent="0.25">
      <c r="A3094" s="4" t="s">
        <v>1217</v>
      </c>
    </row>
    <row r="3095" spans="1:1" ht="33.75" x14ac:dyDescent="0.25">
      <c r="A3095" s="2" t="s">
        <v>1218</v>
      </c>
    </row>
    <row r="3096" spans="1:1" x14ac:dyDescent="0.25">
      <c r="A3096" s="1" t="s">
        <v>72</v>
      </c>
    </row>
    <row r="3097" spans="1:1" x14ac:dyDescent="0.25">
      <c r="A3097" s="2"/>
    </row>
    <row r="3098" spans="1:1" x14ac:dyDescent="0.25">
      <c r="A3098" s="5">
        <v>0.33055555555555555</v>
      </c>
    </row>
    <row r="3099" spans="1:1" ht="90" x14ac:dyDescent="0.25">
      <c r="A3099" s="4" t="s">
        <v>1219</v>
      </c>
    </row>
    <row r="3100" spans="1:1" ht="33.75" x14ac:dyDescent="0.25">
      <c r="A3100" s="2" t="s">
        <v>1220</v>
      </c>
    </row>
    <row r="3101" spans="1:1" x14ac:dyDescent="0.25">
      <c r="A3101" s="1" t="s">
        <v>72</v>
      </c>
    </row>
    <row r="3102" spans="1:1" x14ac:dyDescent="0.25">
      <c r="A3102" s="2"/>
    </row>
    <row r="3103" spans="1:1" x14ac:dyDescent="0.25">
      <c r="A3103" s="5">
        <v>0.13402777777777777</v>
      </c>
    </row>
    <row r="3104" spans="1:1" ht="270" x14ac:dyDescent="0.25">
      <c r="A3104" s="4" t="s">
        <v>1221</v>
      </c>
    </row>
    <row r="3105" spans="1:1" ht="33.75" x14ac:dyDescent="0.25">
      <c r="A3105" s="2" t="s">
        <v>1222</v>
      </c>
    </row>
    <row r="3106" spans="1:1" x14ac:dyDescent="0.25">
      <c r="A3106" s="1" t="s">
        <v>72</v>
      </c>
    </row>
    <row r="3107" spans="1:1" x14ac:dyDescent="0.25">
      <c r="A3107" s="2"/>
    </row>
    <row r="3108" spans="1:1" x14ac:dyDescent="0.25">
      <c r="A3108" s="5">
        <v>0.1986111111111111</v>
      </c>
    </row>
    <row r="3109" spans="1:1" ht="255" x14ac:dyDescent="0.25">
      <c r="A3109" s="4" t="s">
        <v>1223</v>
      </c>
    </row>
    <row r="3110" spans="1:1" ht="33.75" x14ac:dyDescent="0.25">
      <c r="A3110" s="2" t="s">
        <v>1224</v>
      </c>
    </row>
    <row r="3111" spans="1:1" x14ac:dyDescent="0.25">
      <c r="A3111" s="1" t="s">
        <v>72</v>
      </c>
    </row>
    <row r="3112" spans="1:1" x14ac:dyDescent="0.25">
      <c r="A3112" s="2"/>
    </row>
    <row r="3113" spans="1:1" x14ac:dyDescent="0.25">
      <c r="A3113" s="5">
        <v>0.12152777777777778</v>
      </c>
    </row>
    <row r="3114" spans="1:1" ht="240" x14ac:dyDescent="0.25">
      <c r="A3114" s="4" t="s">
        <v>1225</v>
      </c>
    </row>
    <row r="3115" spans="1:1" ht="33.75" x14ac:dyDescent="0.25">
      <c r="A3115" s="2" t="s">
        <v>1226</v>
      </c>
    </row>
    <row r="3116" spans="1:1" x14ac:dyDescent="0.25">
      <c r="A3116" s="1" t="s">
        <v>72</v>
      </c>
    </row>
    <row r="3117" spans="1:1" x14ac:dyDescent="0.25">
      <c r="A3117" s="2"/>
    </row>
    <row r="3118" spans="1:1" x14ac:dyDescent="0.25">
      <c r="A3118" s="5">
        <v>0.14444444444444446</v>
      </c>
    </row>
    <row r="3119" spans="1:1" ht="105" x14ac:dyDescent="0.25">
      <c r="A3119" s="4" t="s">
        <v>1227</v>
      </c>
    </row>
    <row r="3120" spans="1:1" ht="33.75" x14ac:dyDescent="0.25">
      <c r="A3120" s="2" t="s">
        <v>1228</v>
      </c>
    </row>
    <row r="3121" spans="1:1" x14ac:dyDescent="0.25">
      <c r="A3121" s="1" t="s">
        <v>72</v>
      </c>
    </row>
    <row r="3122" spans="1:1" x14ac:dyDescent="0.25">
      <c r="A3122" s="2"/>
    </row>
    <row r="3123" spans="1:1" x14ac:dyDescent="0.25">
      <c r="A3123" s="5">
        <v>6.3888888888888884E-2</v>
      </c>
    </row>
    <row r="3124" spans="1:1" ht="210" x14ac:dyDescent="0.25">
      <c r="A3124" s="4" t="s">
        <v>1229</v>
      </c>
    </row>
    <row r="3125" spans="1:1" ht="33.75" x14ac:dyDescent="0.25">
      <c r="A3125" s="2" t="s">
        <v>1228</v>
      </c>
    </row>
    <row r="3126" spans="1:1" x14ac:dyDescent="0.25">
      <c r="A3126" s="2"/>
    </row>
    <row r="3127" spans="1:1" x14ac:dyDescent="0.25">
      <c r="A3127" s="5">
        <v>0.15902777777777777</v>
      </c>
    </row>
    <row r="3128" spans="1:1" ht="195" x14ac:dyDescent="0.25">
      <c r="A3128" s="4" t="s">
        <v>1230</v>
      </c>
    </row>
    <row r="3129" spans="1:1" ht="33.75" x14ac:dyDescent="0.25">
      <c r="A3129" s="2" t="s">
        <v>1231</v>
      </c>
    </row>
    <row r="3130" spans="1:1" x14ac:dyDescent="0.25">
      <c r="A3130" s="1" t="s">
        <v>72</v>
      </c>
    </row>
    <row r="3131" spans="1:1" x14ac:dyDescent="0.25">
      <c r="A3131" s="2"/>
    </row>
    <row r="3132" spans="1:1" x14ac:dyDescent="0.25">
      <c r="A3132" s="5">
        <v>0.15486111111111112</v>
      </c>
    </row>
    <row r="3133" spans="1:1" ht="225" x14ac:dyDescent="0.25">
      <c r="A3133" s="4" t="s">
        <v>1232</v>
      </c>
    </row>
    <row r="3134" spans="1:1" ht="33.75" x14ac:dyDescent="0.25">
      <c r="A3134" s="2" t="s">
        <v>1233</v>
      </c>
    </row>
    <row r="3135" spans="1:1" x14ac:dyDescent="0.25">
      <c r="A3135" s="1" t="s">
        <v>72</v>
      </c>
    </row>
    <row r="3136" spans="1:1" x14ac:dyDescent="0.25">
      <c r="A3136" s="2"/>
    </row>
    <row r="3137" spans="1:1" x14ac:dyDescent="0.25">
      <c r="A3137" s="5">
        <v>0.20625000000000002</v>
      </c>
    </row>
    <row r="3138" spans="1:1" ht="180" x14ac:dyDescent="0.25">
      <c r="A3138" s="4" t="s">
        <v>1234</v>
      </c>
    </row>
    <row r="3139" spans="1:1" ht="33.75" x14ac:dyDescent="0.25">
      <c r="A3139" s="2" t="s">
        <v>1235</v>
      </c>
    </row>
    <row r="3140" spans="1:1" x14ac:dyDescent="0.25">
      <c r="A3140" s="1" t="s">
        <v>72</v>
      </c>
    </row>
    <row r="3141" spans="1:1" x14ac:dyDescent="0.25">
      <c r="A3141" s="2"/>
    </row>
    <row r="3142" spans="1:1" x14ac:dyDescent="0.25">
      <c r="A3142" s="5">
        <v>7.4305555555555555E-2</v>
      </c>
    </row>
    <row r="3143" spans="1:1" ht="150" x14ac:dyDescent="0.25">
      <c r="A3143" s="4" t="s">
        <v>1236</v>
      </c>
    </row>
    <row r="3144" spans="1:1" ht="33.75" x14ac:dyDescent="0.25">
      <c r="A3144" s="2" t="s">
        <v>1228</v>
      </c>
    </row>
    <row r="3145" spans="1:1" x14ac:dyDescent="0.25">
      <c r="A3145" s="2"/>
    </row>
    <row r="3146" spans="1:1" x14ac:dyDescent="0.25">
      <c r="A3146" s="5">
        <v>0.10347222222222223</v>
      </c>
    </row>
    <row r="3147" spans="1:1" ht="180" x14ac:dyDescent="0.25">
      <c r="A3147" s="4" t="s">
        <v>1237</v>
      </c>
    </row>
    <row r="3148" spans="1:1" ht="33.75" x14ac:dyDescent="0.25">
      <c r="A3148" s="2" t="s">
        <v>1238</v>
      </c>
    </row>
    <row r="3149" spans="1:1" x14ac:dyDescent="0.25">
      <c r="A3149" s="1" t="s">
        <v>72</v>
      </c>
    </row>
    <row r="3150" spans="1:1" x14ac:dyDescent="0.25">
      <c r="A3150" s="2"/>
    </row>
    <row r="3151" spans="1:1" x14ac:dyDescent="0.25">
      <c r="A3151" s="5">
        <v>0.15902777777777777</v>
      </c>
    </row>
    <row r="3152" spans="1:1" ht="255" x14ac:dyDescent="0.25">
      <c r="A3152" s="4" t="s">
        <v>1239</v>
      </c>
    </row>
    <row r="3153" spans="1:1" ht="33.75" x14ac:dyDescent="0.25">
      <c r="A3153" s="2" t="s">
        <v>1240</v>
      </c>
    </row>
    <row r="3154" spans="1:1" x14ac:dyDescent="0.25">
      <c r="A3154" s="1" t="s">
        <v>72</v>
      </c>
    </row>
    <row r="3155" spans="1:1" x14ac:dyDescent="0.25">
      <c r="A3155" s="2"/>
    </row>
    <row r="3156" spans="1:1" x14ac:dyDescent="0.25">
      <c r="A3156" s="5">
        <v>0.14652777777777778</v>
      </c>
    </row>
    <row r="3157" spans="1:1" ht="195" x14ac:dyDescent="0.25">
      <c r="A3157" s="4" t="s">
        <v>1241</v>
      </c>
    </row>
    <row r="3158" spans="1:1" ht="33.75" x14ac:dyDescent="0.25">
      <c r="A3158" s="2" t="s">
        <v>1242</v>
      </c>
    </row>
    <row r="3159" spans="1:1" x14ac:dyDescent="0.25">
      <c r="A3159" s="1" t="s">
        <v>72</v>
      </c>
    </row>
    <row r="3160" spans="1:1" x14ac:dyDescent="0.25">
      <c r="A3160" s="2"/>
    </row>
    <row r="3161" spans="1:1" x14ac:dyDescent="0.25">
      <c r="A3161" s="5">
        <v>0.22916666666666666</v>
      </c>
    </row>
    <row r="3162" spans="1:1" ht="225" x14ac:dyDescent="0.25">
      <c r="A3162" s="4" t="s">
        <v>1243</v>
      </c>
    </row>
    <row r="3163" spans="1:1" ht="33.75" x14ac:dyDescent="0.25">
      <c r="A3163" s="2" t="s">
        <v>1244</v>
      </c>
    </row>
    <row r="3164" spans="1:1" x14ac:dyDescent="0.25">
      <c r="A3164" s="1" t="s">
        <v>72</v>
      </c>
    </row>
    <row r="3165" spans="1:1" x14ac:dyDescent="0.25">
      <c r="A3165" s="2"/>
    </row>
    <row r="3166" spans="1:1" x14ac:dyDescent="0.25">
      <c r="A3166" s="5">
        <v>0.44930555555555557</v>
      </c>
    </row>
    <row r="3167" spans="1:1" ht="165" x14ac:dyDescent="0.25">
      <c r="A3167" s="4" t="s">
        <v>1245</v>
      </c>
    </row>
    <row r="3168" spans="1:1" ht="33.75" x14ac:dyDescent="0.25">
      <c r="A3168" s="2" t="s">
        <v>1246</v>
      </c>
    </row>
    <row r="3169" spans="1:1" x14ac:dyDescent="0.25">
      <c r="A3169" s="1" t="s">
        <v>72</v>
      </c>
    </row>
    <row r="3170" spans="1:1" x14ac:dyDescent="0.25">
      <c r="A3170" s="2"/>
    </row>
    <row r="3171" spans="1:1" x14ac:dyDescent="0.25">
      <c r="A3171" s="5">
        <v>0.32083333333333336</v>
      </c>
    </row>
    <row r="3172" spans="1:1" ht="120" x14ac:dyDescent="0.25">
      <c r="A3172" s="4" t="s">
        <v>1247</v>
      </c>
    </row>
    <row r="3173" spans="1:1" ht="33.75" x14ac:dyDescent="0.25">
      <c r="A3173" s="2" t="s">
        <v>1248</v>
      </c>
    </row>
    <row r="3174" spans="1:1" x14ac:dyDescent="0.25">
      <c r="A3174" s="1" t="s">
        <v>72</v>
      </c>
    </row>
    <row r="3175" spans="1:1" x14ac:dyDescent="0.25">
      <c r="A3175" s="2"/>
    </row>
    <row r="3176" spans="1:1" x14ac:dyDescent="0.25">
      <c r="A3176" s="5">
        <v>0.76111111111111107</v>
      </c>
    </row>
    <row r="3177" spans="1:1" ht="195" x14ac:dyDescent="0.25">
      <c r="A3177" s="4" t="s">
        <v>1249</v>
      </c>
    </row>
    <row r="3178" spans="1:1" ht="33.75" x14ac:dyDescent="0.25">
      <c r="A3178" s="2" t="s">
        <v>1250</v>
      </c>
    </row>
    <row r="3179" spans="1:1" x14ac:dyDescent="0.25">
      <c r="A3179" s="1" t="s">
        <v>72</v>
      </c>
    </row>
    <row r="3180" spans="1:1" x14ac:dyDescent="0.25">
      <c r="A3180" s="2"/>
    </row>
    <row r="3181" spans="1:1" x14ac:dyDescent="0.25">
      <c r="A3181" s="5">
        <v>0.3576388888888889</v>
      </c>
    </row>
    <row r="3182" spans="1:1" ht="90" x14ac:dyDescent="0.25">
      <c r="A3182" s="4" t="s">
        <v>1251</v>
      </c>
    </row>
    <row r="3183" spans="1:1" ht="33.75" x14ac:dyDescent="0.25">
      <c r="A3183" s="2" t="s">
        <v>1252</v>
      </c>
    </row>
    <row r="3184" spans="1:1" x14ac:dyDescent="0.25">
      <c r="A3184" s="1" t="s">
        <v>72</v>
      </c>
    </row>
    <row r="3185" spans="1:1" x14ac:dyDescent="0.25">
      <c r="A3185" s="2"/>
    </row>
    <row r="3186" spans="1:1" x14ac:dyDescent="0.25">
      <c r="A3186" s="5">
        <v>0.85277777777777775</v>
      </c>
    </row>
    <row r="3187" spans="1:1" ht="150" x14ac:dyDescent="0.25">
      <c r="A3187" s="4" t="s">
        <v>1253</v>
      </c>
    </row>
    <row r="3188" spans="1:1" ht="33.75" x14ac:dyDescent="0.25">
      <c r="A3188" s="2" t="s">
        <v>1254</v>
      </c>
    </row>
    <row r="3189" spans="1:1" x14ac:dyDescent="0.25">
      <c r="A3189" s="1" t="s">
        <v>72</v>
      </c>
    </row>
    <row r="3190" spans="1:1" x14ac:dyDescent="0.25">
      <c r="A3190" s="2"/>
    </row>
    <row r="3191" spans="1:1" x14ac:dyDescent="0.25">
      <c r="A3191" s="5">
        <v>0.18541666666666667</v>
      </c>
    </row>
    <row r="3192" spans="1:1" ht="105" x14ac:dyDescent="0.25">
      <c r="A3192" s="4" t="s">
        <v>1255</v>
      </c>
    </row>
    <row r="3193" spans="1:1" ht="33.75" x14ac:dyDescent="0.25">
      <c r="A3193" s="2" t="s">
        <v>1256</v>
      </c>
    </row>
    <row r="3194" spans="1:1" x14ac:dyDescent="0.25">
      <c r="A3194" s="1" t="s">
        <v>72</v>
      </c>
    </row>
    <row r="3195" spans="1:1" x14ac:dyDescent="0.25">
      <c r="A3195" s="2"/>
    </row>
    <row r="3196" spans="1:1" x14ac:dyDescent="0.25">
      <c r="A3196" s="5">
        <v>0.4680555555555555</v>
      </c>
    </row>
    <row r="3197" spans="1:1" ht="165" x14ac:dyDescent="0.25">
      <c r="A3197" s="4" t="s">
        <v>1257</v>
      </c>
    </row>
    <row r="3198" spans="1:1" ht="33.75" x14ac:dyDescent="0.25">
      <c r="A3198" s="2" t="s">
        <v>1258</v>
      </c>
    </row>
    <row r="3199" spans="1:1" x14ac:dyDescent="0.25">
      <c r="A3199" s="1" t="s">
        <v>72</v>
      </c>
    </row>
    <row r="3200" spans="1:1" x14ac:dyDescent="0.25">
      <c r="A3200" s="2"/>
    </row>
    <row r="3201" spans="1:1" x14ac:dyDescent="0.25">
      <c r="A3201" s="5">
        <v>0.77500000000000002</v>
      </c>
    </row>
    <row r="3202" spans="1:1" ht="180" x14ac:dyDescent="0.25">
      <c r="A3202" s="4" t="s">
        <v>1259</v>
      </c>
    </row>
    <row r="3203" spans="1:1" ht="33.75" x14ac:dyDescent="0.25">
      <c r="A3203" s="2" t="s">
        <v>1260</v>
      </c>
    </row>
    <row r="3204" spans="1:1" x14ac:dyDescent="0.25">
      <c r="A3204" s="2"/>
    </row>
    <row r="3205" spans="1:1" x14ac:dyDescent="0.25">
      <c r="A3205" s="5">
        <v>0.33333333333333331</v>
      </c>
    </row>
    <row r="3206" spans="1:1" ht="90" x14ac:dyDescent="0.25">
      <c r="A3206" s="4" t="s">
        <v>1261</v>
      </c>
    </row>
    <row r="3207" spans="1:1" ht="33.75" x14ac:dyDescent="0.25">
      <c r="A3207" s="2" t="s">
        <v>1197</v>
      </c>
    </row>
    <row r="3208" spans="1:1" x14ac:dyDescent="0.25">
      <c r="A3208" s="1" t="s">
        <v>72</v>
      </c>
    </row>
    <row r="3209" spans="1:1" x14ac:dyDescent="0.25">
      <c r="A3209" s="2"/>
    </row>
    <row r="3210" spans="1:1" x14ac:dyDescent="0.25">
      <c r="A3210" s="5">
        <v>0.68819444444444444</v>
      </c>
    </row>
    <row r="3211" spans="1:1" ht="150" x14ac:dyDescent="0.25">
      <c r="A3211" s="4" t="s">
        <v>1262</v>
      </c>
    </row>
    <row r="3212" spans="1:1" ht="33.75" x14ac:dyDescent="0.25">
      <c r="A3212" s="2" t="s">
        <v>1220</v>
      </c>
    </row>
    <row r="3213" spans="1:1" x14ac:dyDescent="0.25">
      <c r="A3213" s="2"/>
    </row>
    <row r="3214" spans="1:1" x14ac:dyDescent="0.25">
      <c r="A3214" s="5">
        <v>0.75624999999999998</v>
      </c>
    </row>
    <row r="3215" spans="1:1" ht="225" x14ac:dyDescent="0.25">
      <c r="A3215" s="4" t="s">
        <v>1263</v>
      </c>
    </row>
    <row r="3216" spans="1:1" ht="33.75" x14ac:dyDescent="0.25">
      <c r="A3216" s="2" t="s">
        <v>1264</v>
      </c>
    </row>
    <row r="3217" spans="1:1" x14ac:dyDescent="0.25">
      <c r="A3217" s="1" t="s">
        <v>72</v>
      </c>
    </row>
    <row r="3218" spans="1:1" x14ac:dyDescent="0.25">
      <c r="A3218" s="2"/>
    </row>
    <row r="3219" spans="1:1" x14ac:dyDescent="0.25">
      <c r="A3219" s="5">
        <v>0.1388888888888889</v>
      </c>
    </row>
    <row r="3220" spans="1:1" ht="45" x14ac:dyDescent="0.25">
      <c r="A3220" s="4" t="s">
        <v>1265</v>
      </c>
    </row>
    <row r="3221" spans="1:1" ht="33.75" x14ac:dyDescent="0.25">
      <c r="A3221" s="2" t="s">
        <v>1266</v>
      </c>
    </row>
    <row r="3222" spans="1:1" x14ac:dyDescent="0.25">
      <c r="A3222" s="1" t="s">
        <v>72</v>
      </c>
    </row>
    <row r="3223" spans="1:1" x14ac:dyDescent="0.25">
      <c r="A3223" s="2"/>
    </row>
    <row r="3224" spans="1:1" x14ac:dyDescent="0.25">
      <c r="A3224" s="5">
        <v>0.8881944444444444</v>
      </c>
    </row>
    <row r="3225" spans="1:1" ht="150" x14ac:dyDescent="0.25">
      <c r="A3225" s="4" t="s">
        <v>1267</v>
      </c>
    </row>
    <row r="3226" spans="1:1" ht="33.75" x14ac:dyDescent="0.25">
      <c r="A3226" s="2" t="s">
        <v>1268</v>
      </c>
    </row>
    <row r="3227" spans="1:1" x14ac:dyDescent="0.25">
      <c r="A3227" s="1" t="s">
        <v>72</v>
      </c>
    </row>
    <row r="3228" spans="1:1" x14ac:dyDescent="0.25">
      <c r="A3228" s="2"/>
    </row>
    <row r="3229" spans="1:1" x14ac:dyDescent="0.25">
      <c r="A3229" s="5">
        <v>2.1527777777777781E-2</v>
      </c>
    </row>
    <row r="3230" spans="1:1" ht="135" x14ac:dyDescent="0.25">
      <c r="A3230" s="4" t="s">
        <v>1269</v>
      </c>
    </row>
    <row r="3231" spans="1:1" ht="33.75" x14ac:dyDescent="0.25">
      <c r="A3231" s="2" t="s">
        <v>1195</v>
      </c>
    </row>
    <row r="3232" spans="1:1" x14ac:dyDescent="0.25">
      <c r="A3232" s="2"/>
    </row>
    <row r="3233" spans="1:1" x14ac:dyDescent="0.25">
      <c r="A3233" s="5">
        <v>0.74236111111111114</v>
      </c>
    </row>
    <row r="3234" spans="1:1" ht="165" x14ac:dyDescent="0.25">
      <c r="A3234" s="4" t="s">
        <v>1270</v>
      </c>
    </row>
    <row r="3235" spans="1:1" ht="33.75" x14ac:dyDescent="0.25">
      <c r="A3235" s="2" t="s">
        <v>1271</v>
      </c>
    </row>
    <row r="3236" spans="1:1" x14ac:dyDescent="0.25">
      <c r="A3236" s="1" t="s">
        <v>72</v>
      </c>
    </row>
    <row r="3237" spans="1:1" x14ac:dyDescent="0.25">
      <c r="A3237" s="2"/>
    </row>
    <row r="3238" spans="1:1" x14ac:dyDescent="0.25">
      <c r="A3238" s="5">
        <v>0.15208333333333332</v>
      </c>
    </row>
    <row r="3239" spans="1:1" ht="90" x14ac:dyDescent="0.25">
      <c r="A3239" s="4" t="s">
        <v>1272</v>
      </c>
    </row>
    <row r="3240" spans="1:1" ht="33.75" x14ac:dyDescent="0.25">
      <c r="A3240" s="2" t="s">
        <v>1273</v>
      </c>
    </row>
    <row r="3241" spans="1:1" x14ac:dyDescent="0.25">
      <c r="A3241" s="2"/>
    </row>
    <row r="3242" spans="1:1" x14ac:dyDescent="0.25">
      <c r="A3242" s="5">
        <v>0.86736111111111114</v>
      </c>
    </row>
    <row r="3243" spans="1:1" ht="210" x14ac:dyDescent="0.25">
      <c r="A3243" s="4" t="s">
        <v>1274</v>
      </c>
    </row>
    <row r="3244" spans="1:1" ht="33.75" x14ac:dyDescent="0.25">
      <c r="A3244" s="2" t="s">
        <v>1258</v>
      </c>
    </row>
    <row r="3245" spans="1:1" x14ac:dyDescent="0.25">
      <c r="A3245" s="2"/>
    </row>
    <row r="3246" spans="1:1" x14ac:dyDescent="0.25">
      <c r="A3246" s="6">
        <v>2.1680555555555556</v>
      </c>
    </row>
    <row r="3247" spans="1:1" ht="150" x14ac:dyDescent="0.25">
      <c r="A3247" s="4" t="s">
        <v>1275</v>
      </c>
    </row>
    <row r="3248" spans="1:1" ht="33.75" x14ac:dyDescent="0.25">
      <c r="A3248" s="2" t="s">
        <v>1276</v>
      </c>
    </row>
    <row r="3249" spans="1:1" x14ac:dyDescent="0.25">
      <c r="A3249" s="2"/>
    </row>
    <row r="3250" spans="1:1" x14ac:dyDescent="0.25">
      <c r="A3250" s="5">
        <v>0.32291666666666669</v>
      </c>
    </row>
    <row r="3251" spans="1:1" ht="135" x14ac:dyDescent="0.25">
      <c r="A3251" s="4" t="s">
        <v>1277</v>
      </c>
    </row>
    <row r="3252" spans="1:1" ht="33.75" x14ac:dyDescent="0.25">
      <c r="A3252" s="2" t="s">
        <v>1278</v>
      </c>
    </row>
    <row r="3253" spans="1:1" x14ac:dyDescent="0.25">
      <c r="A3253" s="1" t="s">
        <v>72</v>
      </c>
    </row>
    <row r="3254" spans="1:1" x14ac:dyDescent="0.25">
      <c r="A3254" s="2"/>
    </row>
    <row r="3255" spans="1:1" x14ac:dyDescent="0.25">
      <c r="A3255" s="5">
        <v>0.36944444444444446</v>
      </c>
    </row>
    <row r="3256" spans="1:1" ht="165" x14ac:dyDescent="0.25">
      <c r="A3256" s="4" t="s">
        <v>1279</v>
      </c>
    </row>
    <row r="3257" spans="1:1" ht="33.75" x14ac:dyDescent="0.25">
      <c r="A3257" s="2" t="s">
        <v>1280</v>
      </c>
    </row>
    <row r="3258" spans="1:1" x14ac:dyDescent="0.25">
      <c r="A3258" s="1" t="s">
        <v>72</v>
      </c>
    </row>
    <row r="3259" spans="1:1" x14ac:dyDescent="0.25">
      <c r="A3259" s="2"/>
    </row>
    <row r="3260" spans="1:1" x14ac:dyDescent="0.25">
      <c r="A3260" s="5">
        <v>0.37916666666666665</v>
      </c>
    </row>
    <row r="3261" spans="1:1" ht="210" x14ac:dyDescent="0.25">
      <c r="A3261" s="4" t="s">
        <v>1281</v>
      </c>
    </row>
    <row r="3262" spans="1:1" ht="33.75" x14ac:dyDescent="0.25">
      <c r="A3262" s="2" t="s">
        <v>1282</v>
      </c>
    </row>
    <row r="3263" spans="1:1" x14ac:dyDescent="0.25">
      <c r="A3263" s="1" t="s">
        <v>72</v>
      </c>
    </row>
    <row r="3264" spans="1:1" x14ac:dyDescent="0.25">
      <c r="A3264" s="2"/>
    </row>
    <row r="3265" spans="1:1" x14ac:dyDescent="0.25">
      <c r="A3265" s="5">
        <v>0.15833333333333333</v>
      </c>
    </row>
    <row r="3266" spans="1:1" ht="195" x14ac:dyDescent="0.25">
      <c r="A3266" s="4" t="s">
        <v>1283</v>
      </c>
    </row>
    <row r="3267" spans="1:1" ht="33.75" x14ac:dyDescent="0.25">
      <c r="A3267" s="2" t="s">
        <v>1284</v>
      </c>
    </row>
    <row r="3268" spans="1:1" x14ac:dyDescent="0.25">
      <c r="A3268" s="1" t="s">
        <v>72</v>
      </c>
    </row>
    <row r="3269" spans="1:1" x14ac:dyDescent="0.25">
      <c r="A3269" s="2"/>
    </row>
    <row r="3270" spans="1:1" x14ac:dyDescent="0.25">
      <c r="A3270" s="5">
        <v>0.14444444444444446</v>
      </c>
    </row>
    <row r="3271" spans="1:1" ht="165" x14ac:dyDescent="0.25">
      <c r="A3271" s="4" t="s">
        <v>1285</v>
      </c>
    </row>
    <row r="3272" spans="1:1" ht="33.75" x14ac:dyDescent="0.25">
      <c r="A3272" s="2" t="s">
        <v>1165</v>
      </c>
    </row>
    <row r="3273" spans="1:1" x14ac:dyDescent="0.25">
      <c r="A3273" s="1" t="s">
        <v>72</v>
      </c>
    </row>
    <row r="3274" spans="1:1" x14ac:dyDescent="0.25">
      <c r="A3274" s="2"/>
    </row>
    <row r="3275" spans="1:1" x14ac:dyDescent="0.25">
      <c r="A3275" s="5">
        <v>0.2638888888888889</v>
      </c>
    </row>
    <row r="3276" spans="1:1" ht="195" x14ac:dyDescent="0.25">
      <c r="A3276" s="4" t="s">
        <v>1286</v>
      </c>
    </row>
    <row r="3277" spans="1:1" ht="33.75" x14ac:dyDescent="0.25">
      <c r="A3277" s="2" t="s">
        <v>1169</v>
      </c>
    </row>
    <row r="3278" spans="1:1" x14ac:dyDescent="0.25">
      <c r="A3278" s="1" t="s">
        <v>72</v>
      </c>
    </row>
    <row r="3279" spans="1:1" x14ac:dyDescent="0.25">
      <c r="A3279" s="2"/>
    </row>
    <row r="3280" spans="1:1" x14ac:dyDescent="0.25">
      <c r="A3280" s="5">
        <v>0.18888888888888888</v>
      </c>
    </row>
    <row r="3281" spans="1:1" ht="120" x14ac:dyDescent="0.25">
      <c r="A3281" s="4" t="s">
        <v>1287</v>
      </c>
    </row>
    <row r="3282" spans="1:1" ht="33.75" x14ac:dyDescent="0.25">
      <c r="A3282" s="2" t="s">
        <v>1288</v>
      </c>
    </row>
    <row r="3283" spans="1:1" x14ac:dyDescent="0.25">
      <c r="A3283" s="1" t="s">
        <v>72</v>
      </c>
    </row>
    <row r="3284" spans="1:1" x14ac:dyDescent="0.25">
      <c r="A3284" s="2"/>
    </row>
    <row r="3285" spans="1:1" x14ac:dyDescent="0.25">
      <c r="A3285" s="5">
        <v>0.37013888888888885</v>
      </c>
    </row>
    <row r="3286" spans="1:1" ht="120" x14ac:dyDescent="0.25">
      <c r="A3286" s="4" t="s">
        <v>1289</v>
      </c>
    </row>
    <row r="3287" spans="1:1" ht="33.75" x14ac:dyDescent="0.25">
      <c r="A3287" s="2" t="s">
        <v>1290</v>
      </c>
    </row>
    <row r="3288" spans="1:1" x14ac:dyDescent="0.25">
      <c r="A3288" s="1" t="s">
        <v>72</v>
      </c>
    </row>
    <row r="3289" spans="1:1" x14ac:dyDescent="0.25">
      <c r="A3289" s="2"/>
    </row>
    <row r="3290" spans="1:1" x14ac:dyDescent="0.25">
      <c r="A3290" s="5">
        <v>0.20833333333333334</v>
      </c>
    </row>
    <row r="3291" spans="1:1" ht="210" x14ac:dyDescent="0.25">
      <c r="A3291" s="4" t="s">
        <v>1291</v>
      </c>
    </row>
    <row r="3292" spans="1:1" ht="33.75" x14ac:dyDescent="0.25">
      <c r="A3292" s="2" t="s">
        <v>1292</v>
      </c>
    </row>
    <row r="3293" spans="1:1" x14ac:dyDescent="0.25">
      <c r="A3293" s="1" t="s">
        <v>72</v>
      </c>
    </row>
    <row r="3294" spans="1:1" x14ac:dyDescent="0.25">
      <c r="A3294" s="2"/>
    </row>
    <row r="3295" spans="1:1" x14ac:dyDescent="0.25">
      <c r="A3295" s="5">
        <v>0.15833333333333333</v>
      </c>
    </row>
    <row r="3296" spans="1:1" ht="165" x14ac:dyDescent="0.25">
      <c r="A3296" s="4" t="s">
        <v>1293</v>
      </c>
    </row>
    <row r="3297" spans="1:1" ht="33.75" x14ac:dyDescent="0.25">
      <c r="A3297" s="2" t="s">
        <v>1294</v>
      </c>
    </row>
    <row r="3298" spans="1:1" x14ac:dyDescent="0.25">
      <c r="A3298" s="1" t="s">
        <v>72</v>
      </c>
    </row>
    <row r="3299" spans="1:1" x14ac:dyDescent="0.25">
      <c r="A3299" s="2"/>
    </row>
    <row r="3300" spans="1:1" x14ac:dyDescent="0.25">
      <c r="A3300" s="5">
        <v>0.44930555555555557</v>
      </c>
    </row>
    <row r="3301" spans="1:1" ht="105" x14ac:dyDescent="0.25">
      <c r="A3301" s="4" t="s">
        <v>1295</v>
      </c>
    </row>
    <row r="3302" spans="1:1" ht="33.75" x14ac:dyDescent="0.25">
      <c r="A3302" s="2" t="s">
        <v>1296</v>
      </c>
    </row>
    <row r="3303" spans="1:1" x14ac:dyDescent="0.25">
      <c r="A3303" s="1" t="s">
        <v>72</v>
      </c>
    </row>
    <row r="3304" spans="1:1" x14ac:dyDescent="0.25">
      <c r="A3304" s="2"/>
    </row>
    <row r="3305" spans="1:1" x14ac:dyDescent="0.25">
      <c r="A3305" s="5">
        <v>0.26874999999999999</v>
      </c>
    </row>
    <row r="3306" spans="1:1" ht="150" x14ac:dyDescent="0.25">
      <c r="A3306" s="4" t="s">
        <v>1297</v>
      </c>
    </row>
    <row r="3307" spans="1:1" ht="33.75" x14ac:dyDescent="0.25">
      <c r="A3307" s="2" t="s">
        <v>1209</v>
      </c>
    </row>
    <row r="3308" spans="1:1" x14ac:dyDescent="0.25">
      <c r="A3308" s="1" t="s">
        <v>72</v>
      </c>
    </row>
    <row r="3309" spans="1:1" x14ac:dyDescent="0.25">
      <c r="A3309" s="2"/>
    </row>
    <row r="3310" spans="1:1" x14ac:dyDescent="0.25">
      <c r="A3310" s="5">
        <v>0.21527777777777779</v>
      </c>
    </row>
    <row r="3311" spans="1:1" ht="120" x14ac:dyDescent="0.25">
      <c r="A3311" s="4" t="s">
        <v>1298</v>
      </c>
    </row>
    <row r="3312" spans="1:1" ht="33.75" x14ac:dyDescent="0.25">
      <c r="A3312" s="2" t="s">
        <v>1273</v>
      </c>
    </row>
    <row r="3313" spans="1:1" x14ac:dyDescent="0.25">
      <c r="A3313" s="2"/>
    </row>
    <row r="3314" spans="1:1" x14ac:dyDescent="0.25">
      <c r="A3314" s="5">
        <v>1.1111111111111112E-2</v>
      </c>
    </row>
    <row r="3315" spans="1:1" ht="120" x14ac:dyDescent="0.25">
      <c r="A3315" s="4" t="s">
        <v>1299</v>
      </c>
    </row>
    <row r="3316" spans="1:1" ht="33.75" x14ac:dyDescent="0.25">
      <c r="A3316" s="2" t="s">
        <v>1300</v>
      </c>
    </row>
    <row r="3317" spans="1:1" x14ac:dyDescent="0.25">
      <c r="A3317" s="2"/>
    </row>
    <row r="3318" spans="1:1" x14ac:dyDescent="0.25">
      <c r="A3318" s="5">
        <v>0.28333333333333333</v>
      </c>
    </row>
    <row r="3319" spans="1:1" ht="270" x14ac:dyDescent="0.25">
      <c r="A3319" s="4" t="s">
        <v>1301</v>
      </c>
    </row>
    <row r="3320" spans="1:1" ht="33.75" x14ac:dyDescent="0.25">
      <c r="A3320" s="2" t="s">
        <v>1288</v>
      </c>
    </row>
    <row r="3321" spans="1:1" x14ac:dyDescent="0.25">
      <c r="A3321" s="2"/>
    </row>
    <row r="3322" spans="1:1" x14ac:dyDescent="0.25">
      <c r="A3322" s="5">
        <v>0.34166666666666662</v>
      </c>
    </row>
    <row r="3323" spans="1:1" ht="180" x14ac:dyDescent="0.25">
      <c r="A3323" s="4" t="s">
        <v>1302</v>
      </c>
    </row>
    <row r="3324" spans="1:1" ht="33.75" x14ac:dyDescent="0.25">
      <c r="A3324" s="2" t="s">
        <v>1303</v>
      </c>
    </row>
    <row r="3325" spans="1:1" x14ac:dyDescent="0.25">
      <c r="A3325" s="1" t="s">
        <v>72</v>
      </c>
    </row>
    <row r="3326" spans="1:1" x14ac:dyDescent="0.25">
      <c r="A3326" s="2"/>
    </row>
    <row r="3327" spans="1:1" x14ac:dyDescent="0.25">
      <c r="A3327" s="5">
        <v>0.49027777777777781</v>
      </c>
    </row>
    <row r="3328" spans="1:1" ht="270" x14ac:dyDescent="0.25">
      <c r="A3328" s="4" t="s">
        <v>1304</v>
      </c>
    </row>
    <row r="3329" spans="1:1" ht="33.75" x14ac:dyDescent="0.25">
      <c r="A3329" s="2" t="s">
        <v>1305</v>
      </c>
    </row>
    <row r="3330" spans="1:1" x14ac:dyDescent="0.25">
      <c r="A3330" s="1" t="s">
        <v>72</v>
      </c>
    </row>
    <row r="3331" spans="1:1" x14ac:dyDescent="0.25">
      <c r="A3331" s="2"/>
    </row>
    <row r="3332" spans="1:1" x14ac:dyDescent="0.25">
      <c r="A3332" s="5">
        <v>1.0416666666666666E-2</v>
      </c>
    </row>
    <row r="3333" spans="1:1" ht="195" x14ac:dyDescent="0.25">
      <c r="A3333" s="4" t="s">
        <v>1306</v>
      </c>
    </row>
    <row r="3334" spans="1:1" ht="33.75" x14ac:dyDescent="0.25">
      <c r="A3334" s="2" t="s">
        <v>1307</v>
      </c>
    </row>
    <row r="3335" spans="1:1" x14ac:dyDescent="0.25">
      <c r="A3335" s="2"/>
    </row>
    <row r="3336" spans="1:1" x14ac:dyDescent="0.25">
      <c r="A3336" s="5">
        <v>0.57777777777777783</v>
      </c>
    </row>
    <row r="3337" spans="1:1" ht="300" x14ac:dyDescent="0.25">
      <c r="A3337" s="4" t="s">
        <v>1308</v>
      </c>
    </row>
    <row r="3338" spans="1:1" ht="33.75" x14ac:dyDescent="0.25">
      <c r="A3338" s="2" t="s">
        <v>1309</v>
      </c>
    </row>
    <row r="3339" spans="1:1" x14ac:dyDescent="0.25">
      <c r="A3339" s="1" t="s">
        <v>72</v>
      </c>
    </row>
    <row r="3340" spans="1:1" x14ac:dyDescent="0.25">
      <c r="A3340" s="2"/>
    </row>
    <row r="3341" spans="1:1" x14ac:dyDescent="0.25">
      <c r="A3341" s="5">
        <v>0.3972222222222222</v>
      </c>
    </row>
    <row r="3342" spans="1:1" ht="240" x14ac:dyDescent="0.25">
      <c r="A3342" s="4" t="s">
        <v>1310</v>
      </c>
    </row>
    <row r="3343" spans="1:1" ht="33.75" x14ac:dyDescent="0.25">
      <c r="A3343" s="2" t="s">
        <v>1311</v>
      </c>
    </row>
    <row r="3344" spans="1:1" x14ac:dyDescent="0.25">
      <c r="A3344" s="1" t="s">
        <v>72</v>
      </c>
    </row>
    <row r="3345" spans="1:1" x14ac:dyDescent="0.25">
      <c r="A3345" s="2"/>
    </row>
    <row r="3346" spans="1:1" x14ac:dyDescent="0.25">
      <c r="A3346" s="5">
        <v>0.16666666666666666</v>
      </c>
    </row>
    <row r="3347" spans="1:1" ht="210" x14ac:dyDescent="0.25">
      <c r="A3347" s="4" t="s">
        <v>1312</v>
      </c>
    </row>
    <row r="3348" spans="1:1" ht="33.75" x14ac:dyDescent="0.25">
      <c r="A3348" s="2" t="s">
        <v>1313</v>
      </c>
    </row>
    <row r="3349" spans="1:1" x14ac:dyDescent="0.25">
      <c r="A3349" s="1" t="s">
        <v>72</v>
      </c>
    </row>
    <row r="3350" spans="1:1" x14ac:dyDescent="0.25">
      <c r="A3350" s="2"/>
    </row>
    <row r="3351" spans="1:1" x14ac:dyDescent="0.25">
      <c r="A3351" s="5">
        <v>0.23819444444444446</v>
      </c>
    </row>
    <row r="3352" spans="1:1" ht="105" x14ac:dyDescent="0.25">
      <c r="A3352" s="4" t="s">
        <v>1314</v>
      </c>
    </row>
    <row r="3353" spans="1:1" ht="33.75" x14ac:dyDescent="0.25">
      <c r="A3353" s="2" t="s">
        <v>1303</v>
      </c>
    </row>
    <row r="3354" spans="1:1" x14ac:dyDescent="0.25">
      <c r="A3354" s="1" t="s">
        <v>72</v>
      </c>
    </row>
    <row r="3355" spans="1:1" x14ac:dyDescent="0.25">
      <c r="A3355" s="2"/>
    </row>
    <row r="3356" spans="1:1" x14ac:dyDescent="0.25">
      <c r="A3356" s="5">
        <v>0.35486111111111113</v>
      </c>
    </row>
    <row r="3357" spans="1:1" ht="150" x14ac:dyDescent="0.25">
      <c r="A3357" s="4" t="s">
        <v>1315</v>
      </c>
    </row>
    <row r="3358" spans="1:1" ht="33.75" x14ac:dyDescent="0.25">
      <c r="A3358" s="2" t="s">
        <v>1316</v>
      </c>
    </row>
    <row r="3359" spans="1:1" x14ac:dyDescent="0.25">
      <c r="A3359" s="1" t="s">
        <v>72</v>
      </c>
    </row>
    <row r="3360" spans="1:1" x14ac:dyDescent="0.25">
      <c r="A3360" s="2"/>
    </row>
    <row r="3361" spans="1:1" x14ac:dyDescent="0.25">
      <c r="A3361" s="5">
        <v>0.29791666666666666</v>
      </c>
    </row>
    <row r="3362" spans="1:1" ht="45" x14ac:dyDescent="0.25">
      <c r="A3362" s="4" t="s">
        <v>1317</v>
      </c>
    </row>
    <row r="3363" spans="1:1" ht="33.75" x14ac:dyDescent="0.25">
      <c r="A3363" s="2" t="s">
        <v>1318</v>
      </c>
    </row>
    <row r="3364" spans="1:1" x14ac:dyDescent="0.25">
      <c r="A3364" s="1" t="s">
        <v>72</v>
      </c>
    </row>
    <row r="3365" spans="1:1" x14ac:dyDescent="0.25">
      <c r="A3365" s="2"/>
    </row>
    <row r="3366" spans="1:1" x14ac:dyDescent="0.25">
      <c r="A3366" s="5">
        <v>0.21180555555555555</v>
      </c>
    </row>
    <row r="3367" spans="1:1" ht="60" x14ac:dyDescent="0.25">
      <c r="A3367" s="4" t="s">
        <v>1319</v>
      </c>
    </row>
    <row r="3368" spans="1:1" ht="33.75" x14ac:dyDescent="0.25">
      <c r="A3368" s="2" t="s">
        <v>1320</v>
      </c>
    </row>
    <row r="3369" spans="1:1" x14ac:dyDescent="0.25">
      <c r="A3369" s="1" t="s">
        <v>72</v>
      </c>
    </row>
    <row r="3370" spans="1:1" x14ac:dyDescent="0.25">
      <c r="A3370" s="2"/>
    </row>
    <row r="3371" spans="1:1" x14ac:dyDescent="0.25">
      <c r="A3371" s="5">
        <v>0.18333333333333335</v>
      </c>
    </row>
    <row r="3372" spans="1:1" ht="165" x14ac:dyDescent="0.25">
      <c r="A3372" s="4" t="s">
        <v>1321</v>
      </c>
    </row>
    <row r="3373" spans="1:1" ht="33.75" x14ac:dyDescent="0.25">
      <c r="A3373" s="2" t="s">
        <v>1322</v>
      </c>
    </row>
    <row r="3374" spans="1:1" x14ac:dyDescent="0.25">
      <c r="A3374" s="1" t="s">
        <v>72</v>
      </c>
    </row>
    <row r="3375" spans="1:1" x14ac:dyDescent="0.25">
      <c r="A3375" s="2"/>
    </row>
    <row r="3376" spans="1:1" x14ac:dyDescent="0.25">
      <c r="A3376" s="5">
        <v>0.20625000000000002</v>
      </c>
    </row>
    <row r="3377" spans="1:1" ht="165" x14ac:dyDescent="0.25">
      <c r="A3377" s="4" t="s">
        <v>1323</v>
      </c>
    </row>
    <row r="3378" spans="1:1" ht="33.75" x14ac:dyDescent="0.25">
      <c r="A3378" s="2" t="s">
        <v>1324</v>
      </c>
    </row>
    <row r="3379" spans="1:1" x14ac:dyDescent="0.25">
      <c r="A3379" s="1" t="s">
        <v>72</v>
      </c>
    </row>
    <row r="3380" spans="1:1" x14ac:dyDescent="0.25">
      <c r="A3380" s="2"/>
    </row>
    <row r="3381" spans="1:1" x14ac:dyDescent="0.25">
      <c r="A3381" s="5">
        <v>0.18402777777777779</v>
      </c>
    </row>
    <row r="3382" spans="1:1" ht="135" x14ac:dyDescent="0.25">
      <c r="A3382" s="4" t="s">
        <v>1325</v>
      </c>
    </row>
    <row r="3383" spans="1:1" ht="33.75" x14ac:dyDescent="0.25">
      <c r="A3383" s="2" t="s">
        <v>1326</v>
      </c>
    </row>
    <row r="3384" spans="1:1" x14ac:dyDescent="0.25">
      <c r="A3384" s="1" t="s">
        <v>72</v>
      </c>
    </row>
    <row r="3385" spans="1:1" x14ac:dyDescent="0.25">
      <c r="A3385" s="2"/>
    </row>
    <row r="3386" spans="1:1" x14ac:dyDescent="0.25">
      <c r="A3386" s="5">
        <v>0.15486111111111112</v>
      </c>
    </row>
    <row r="3387" spans="1:1" ht="135" x14ac:dyDescent="0.25">
      <c r="A3387" s="4" t="s">
        <v>1327</v>
      </c>
    </row>
    <row r="3388" spans="1:1" ht="33.75" x14ac:dyDescent="0.25">
      <c r="A3388" s="2" t="s">
        <v>1328</v>
      </c>
    </row>
    <row r="3389" spans="1:1" x14ac:dyDescent="0.25">
      <c r="A3389" s="1" t="s">
        <v>72</v>
      </c>
    </row>
    <row r="3390" spans="1:1" x14ac:dyDescent="0.25">
      <c r="A3390" s="2"/>
    </row>
    <row r="3391" spans="1:1" x14ac:dyDescent="0.25">
      <c r="A3391" s="5">
        <v>0.23055555555555554</v>
      </c>
    </row>
    <row r="3392" spans="1:1" ht="135" x14ac:dyDescent="0.25">
      <c r="A3392" s="4" t="s">
        <v>1329</v>
      </c>
    </row>
    <row r="3393" spans="1:1" ht="33.75" x14ac:dyDescent="0.25">
      <c r="A3393" s="2" t="s">
        <v>1330</v>
      </c>
    </row>
    <row r="3394" spans="1:1" x14ac:dyDescent="0.25">
      <c r="A3394" s="1" t="s">
        <v>72</v>
      </c>
    </row>
    <row r="3395" spans="1:1" x14ac:dyDescent="0.25">
      <c r="A3395" s="2"/>
    </row>
    <row r="3396" spans="1:1" x14ac:dyDescent="0.25">
      <c r="A3396" s="5">
        <v>0.69027777777777777</v>
      </c>
    </row>
    <row r="3397" spans="1:1" ht="105" x14ac:dyDescent="0.25">
      <c r="A3397" s="4" t="s">
        <v>1331</v>
      </c>
    </row>
    <row r="3398" spans="1:1" ht="33.75" x14ac:dyDescent="0.25">
      <c r="A3398" s="2" t="s">
        <v>1332</v>
      </c>
    </row>
    <row r="3399" spans="1:1" x14ac:dyDescent="0.25">
      <c r="A3399" s="1" t="s">
        <v>72</v>
      </c>
    </row>
    <row r="3400" spans="1:1" x14ac:dyDescent="0.25">
      <c r="A3400" s="2"/>
    </row>
    <row r="3401" spans="1:1" x14ac:dyDescent="0.25">
      <c r="A3401" s="5">
        <v>0.40486111111111112</v>
      </c>
    </row>
    <row r="3402" spans="1:1" ht="120" x14ac:dyDescent="0.25">
      <c r="A3402" s="4" t="s">
        <v>1333</v>
      </c>
    </row>
    <row r="3403" spans="1:1" ht="33.75" x14ac:dyDescent="0.25">
      <c r="A3403" s="2" t="s">
        <v>1334</v>
      </c>
    </row>
    <row r="3404" spans="1:1" x14ac:dyDescent="0.25">
      <c r="A3404" s="1" t="s">
        <v>72</v>
      </c>
    </row>
    <row r="3405" spans="1:1" x14ac:dyDescent="0.25">
      <c r="A3405" s="2"/>
    </row>
    <row r="3406" spans="1:1" x14ac:dyDescent="0.25">
      <c r="A3406" s="5">
        <v>0.21805555555555556</v>
      </c>
    </row>
    <row r="3407" spans="1:1" ht="90" x14ac:dyDescent="0.25">
      <c r="A3407" s="4" t="s">
        <v>1335</v>
      </c>
    </row>
    <row r="3408" spans="1:1" ht="33.75" x14ac:dyDescent="0.25">
      <c r="A3408" s="2" t="s">
        <v>1336</v>
      </c>
    </row>
    <row r="3409" spans="1:1" x14ac:dyDescent="0.25">
      <c r="A3409" s="1" t="s">
        <v>72</v>
      </c>
    </row>
    <row r="3410" spans="1:1" x14ac:dyDescent="0.25">
      <c r="A3410" s="2"/>
    </row>
    <row r="3411" spans="1:1" x14ac:dyDescent="0.25">
      <c r="A3411" s="5">
        <v>0.33958333333333335</v>
      </c>
    </row>
    <row r="3412" spans="1:1" ht="60" x14ac:dyDescent="0.25">
      <c r="A3412" s="4" t="s">
        <v>1337</v>
      </c>
    </row>
    <row r="3413" spans="1:1" ht="33.75" x14ac:dyDescent="0.25">
      <c r="A3413" s="2" t="s">
        <v>1338</v>
      </c>
    </row>
    <row r="3414" spans="1:1" x14ac:dyDescent="0.25">
      <c r="A3414" s="1" t="s">
        <v>72</v>
      </c>
    </row>
    <row r="3415" spans="1:1" x14ac:dyDescent="0.25">
      <c r="A3415" s="2"/>
    </row>
    <row r="3416" spans="1:1" x14ac:dyDescent="0.25">
      <c r="A3416" s="5">
        <v>0.24652777777777779</v>
      </c>
    </row>
    <row r="3417" spans="1:1" ht="90" x14ac:dyDescent="0.25">
      <c r="A3417" s="4" t="s">
        <v>1339</v>
      </c>
    </row>
    <row r="3418" spans="1:1" ht="33.75" x14ac:dyDescent="0.25">
      <c r="A3418" s="2" t="s">
        <v>1340</v>
      </c>
    </row>
    <row r="3419" spans="1:1" x14ac:dyDescent="0.25">
      <c r="A3419" s="1" t="s">
        <v>72</v>
      </c>
    </row>
    <row r="3420" spans="1:1" x14ac:dyDescent="0.25">
      <c r="A3420" s="2"/>
    </row>
    <row r="3421" spans="1:1" x14ac:dyDescent="0.25">
      <c r="A3421" s="5">
        <v>0.38611111111111113</v>
      </c>
    </row>
    <row r="3422" spans="1:1" ht="90" x14ac:dyDescent="0.25">
      <c r="A3422" s="4" t="s">
        <v>1341</v>
      </c>
    </row>
    <row r="3423" spans="1:1" ht="33.75" x14ac:dyDescent="0.25">
      <c r="A3423" s="2" t="s">
        <v>1342</v>
      </c>
    </row>
    <row r="3424" spans="1:1" x14ac:dyDescent="0.25">
      <c r="A3424" s="1" t="s">
        <v>72</v>
      </c>
    </row>
    <row r="3425" spans="1:1" x14ac:dyDescent="0.25">
      <c r="A3425" s="2"/>
    </row>
    <row r="3426" spans="1:1" x14ac:dyDescent="0.25">
      <c r="A3426" s="5">
        <v>0.33055555555555555</v>
      </c>
    </row>
    <row r="3427" spans="1:1" ht="90" x14ac:dyDescent="0.25">
      <c r="A3427" s="4" t="s">
        <v>1343</v>
      </c>
    </row>
    <row r="3428" spans="1:1" ht="33.75" x14ac:dyDescent="0.25">
      <c r="A3428" s="2" t="s">
        <v>1344</v>
      </c>
    </row>
    <row r="3429" spans="1:1" x14ac:dyDescent="0.25">
      <c r="A3429" s="1" t="s">
        <v>72</v>
      </c>
    </row>
    <row r="3430" spans="1:1" x14ac:dyDescent="0.25">
      <c r="A3430" s="2"/>
    </row>
    <row r="3431" spans="1:1" x14ac:dyDescent="0.25">
      <c r="A3431" s="5">
        <v>0.4694444444444445</v>
      </c>
    </row>
    <row r="3432" spans="1:1" ht="105" x14ac:dyDescent="0.25">
      <c r="A3432" s="4" t="s">
        <v>1345</v>
      </c>
    </row>
    <row r="3433" spans="1:1" ht="33.75" x14ac:dyDescent="0.25">
      <c r="A3433" s="2" t="s">
        <v>1346</v>
      </c>
    </row>
    <row r="3434" spans="1:1" x14ac:dyDescent="0.25">
      <c r="A3434" s="1" t="s">
        <v>72</v>
      </c>
    </row>
    <row r="3435" spans="1:1" x14ac:dyDescent="0.25">
      <c r="A3435" s="2"/>
    </row>
    <row r="3436" spans="1:1" x14ac:dyDescent="0.25">
      <c r="A3436" s="5">
        <v>0.34652777777777777</v>
      </c>
    </row>
    <row r="3437" spans="1:1" ht="60" x14ac:dyDescent="0.25">
      <c r="A3437" s="4" t="s">
        <v>1347</v>
      </c>
    </row>
    <row r="3438" spans="1:1" ht="33.75" x14ac:dyDescent="0.25">
      <c r="A3438" s="2" t="s">
        <v>1348</v>
      </c>
    </row>
    <row r="3439" spans="1:1" x14ac:dyDescent="0.25">
      <c r="A3439" s="1" t="s">
        <v>72</v>
      </c>
    </row>
    <row r="3440" spans="1:1" x14ac:dyDescent="0.25">
      <c r="A3440" s="2"/>
    </row>
    <row r="3441" spans="1:1" x14ac:dyDescent="0.25">
      <c r="A3441" s="5">
        <v>0.58124999999999993</v>
      </c>
    </row>
    <row r="3442" spans="1:1" ht="75" x14ac:dyDescent="0.25">
      <c r="A3442" s="4" t="s">
        <v>1349</v>
      </c>
    </row>
    <row r="3443" spans="1:1" ht="33.75" x14ac:dyDescent="0.25">
      <c r="A3443" s="2" t="s">
        <v>1305</v>
      </c>
    </row>
    <row r="3444" spans="1:1" x14ac:dyDescent="0.25">
      <c r="A3444" s="1" t="s">
        <v>72</v>
      </c>
    </row>
    <row r="3445" spans="1:1" x14ac:dyDescent="0.25">
      <c r="A3445" s="2"/>
    </row>
    <row r="3446" spans="1:1" x14ac:dyDescent="0.25">
      <c r="A3446" s="5">
        <v>0.4694444444444445</v>
      </c>
    </row>
    <row r="3447" spans="1:1" ht="165" x14ac:dyDescent="0.25">
      <c r="A3447" s="4" t="s">
        <v>1350</v>
      </c>
    </row>
    <row r="3448" spans="1:1" ht="33.75" x14ac:dyDescent="0.25">
      <c r="A3448" s="2" t="s">
        <v>1351</v>
      </c>
    </row>
    <row r="3449" spans="1:1" x14ac:dyDescent="0.25">
      <c r="A3449" s="1" t="s">
        <v>72</v>
      </c>
    </row>
    <row r="3450" spans="1:1" x14ac:dyDescent="0.25">
      <c r="A3450" s="2"/>
    </row>
    <row r="3451" spans="1:1" x14ac:dyDescent="0.25">
      <c r="A3451" s="5">
        <v>0.25694444444444448</v>
      </c>
    </row>
    <row r="3452" spans="1:1" ht="180" x14ac:dyDescent="0.25">
      <c r="A3452" s="4" t="s">
        <v>1352</v>
      </c>
    </row>
    <row r="3453" spans="1:1" ht="33.75" x14ac:dyDescent="0.25">
      <c r="A3453" s="2" t="s">
        <v>1353</v>
      </c>
    </row>
    <row r="3454" spans="1:1" x14ac:dyDescent="0.25">
      <c r="A3454" s="1" t="s">
        <v>72</v>
      </c>
    </row>
    <row r="3455" spans="1:1" x14ac:dyDescent="0.25">
      <c r="A3455" s="2"/>
    </row>
    <row r="3456" spans="1:1" x14ac:dyDescent="0.25">
      <c r="A3456" s="5">
        <v>0.27569444444444446</v>
      </c>
    </row>
    <row r="3457" spans="1:1" ht="180" x14ac:dyDescent="0.25">
      <c r="A3457" s="4" t="s">
        <v>1354</v>
      </c>
    </row>
    <row r="3458" spans="1:1" ht="33.75" x14ac:dyDescent="0.25">
      <c r="A3458" s="2" t="s">
        <v>1355</v>
      </c>
    </row>
    <row r="3459" spans="1:1" x14ac:dyDescent="0.25">
      <c r="A3459" s="1" t="s">
        <v>72</v>
      </c>
    </row>
    <row r="3460" spans="1:1" x14ac:dyDescent="0.25">
      <c r="A3460" s="2"/>
    </row>
    <row r="3461" spans="1:1" x14ac:dyDescent="0.25">
      <c r="A3461" s="5">
        <v>0.1875</v>
      </c>
    </row>
    <row r="3462" spans="1:1" ht="60" x14ac:dyDescent="0.25">
      <c r="A3462" s="4" t="s">
        <v>1356</v>
      </c>
    </row>
    <row r="3463" spans="1:1" ht="33.75" x14ac:dyDescent="0.25">
      <c r="A3463" s="2" t="s">
        <v>1357</v>
      </c>
    </row>
    <row r="3464" spans="1:1" x14ac:dyDescent="0.25">
      <c r="A3464" s="1" t="s">
        <v>72</v>
      </c>
    </row>
    <row r="3465" spans="1:1" x14ac:dyDescent="0.25">
      <c r="A3465" s="2"/>
    </row>
    <row r="3466" spans="1:1" x14ac:dyDescent="0.25">
      <c r="A3466" s="5">
        <v>0.26319444444444445</v>
      </c>
    </row>
    <row r="3467" spans="1:1" ht="150" x14ac:dyDescent="0.25">
      <c r="A3467" s="4" t="s">
        <v>1358</v>
      </c>
    </row>
    <row r="3468" spans="1:1" ht="33.75" x14ac:dyDescent="0.25">
      <c r="A3468" s="2" t="s">
        <v>1359</v>
      </c>
    </row>
    <row r="3469" spans="1:1" x14ac:dyDescent="0.25">
      <c r="A3469" s="1" t="s">
        <v>72</v>
      </c>
    </row>
    <row r="3470" spans="1:1" x14ac:dyDescent="0.25">
      <c r="A3470" s="2"/>
    </row>
    <row r="3471" spans="1:1" x14ac:dyDescent="0.25">
      <c r="A3471" s="5">
        <v>0.36319444444444443</v>
      </c>
    </row>
    <row r="3472" spans="1:1" ht="195" x14ac:dyDescent="0.25">
      <c r="A3472" s="4" t="s">
        <v>1360</v>
      </c>
    </row>
    <row r="3473" spans="1:1" ht="33.75" x14ac:dyDescent="0.25">
      <c r="A3473" s="2" t="s">
        <v>1320</v>
      </c>
    </row>
    <row r="3474" spans="1:1" x14ac:dyDescent="0.25">
      <c r="A3474" s="1" t="s">
        <v>72</v>
      </c>
    </row>
    <row r="3475" spans="1:1" x14ac:dyDescent="0.25">
      <c r="A3475" s="2"/>
    </row>
    <row r="3476" spans="1:1" x14ac:dyDescent="0.25">
      <c r="A3476" s="5">
        <v>0.3354166666666667</v>
      </c>
    </row>
    <row r="3477" spans="1:1" ht="120" x14ac:dyDescent="0.25">
      <c r="A3477" s="4" t="s">
        <v>1361</v>
      </c>
    </row>
    <row r="3478" spans="1:1" ht="22.5" x14ac:dyDescent="0.25">
      <c r="A3478" s="2" t="s">
        <v>1362</v>
      </c>
    </row>
    <row r="3479" spans="1:1" x14ac:dyDescent="0.25">
      <c r="A3479" s="1" t="s">
        <v>72</v>
      </c>
    </row>
    <row r="3480" spans="1:1" x14ac:dyDescent="0.25">
      <c r="A3480" s="2"/>
    </row>
    <row r="3481" spans="1:1" x14ac:dyDescent="0.25">
      <c r="A3481" s="5">
        <v>0.15277777777777776</v>
      </c>
    </row>
    <row r="3482" spans="1:1" ht="75" x14ac:dyDescent="0.25">
      <c r="A3482" s="4" t="s">
        <v>1363</v>
      </c>
    </row>
    <row r="3483" spans="1:1" ht="33.75" x14ac:dyDescent="0.25">
      <c r="A3483" s="2" t="s">
        <v>1364</v>
      </c>
    </row>
    <row r="3484" spans="1:1" x14ac:dyDescent="0.25">
      <c r="A3484" s="1" t="s">
        <v>72</v>
      </c>
    </row>
    <row r="3485" spans="1:1" x14ac:dyDescent="0.25">
      <c r="A3485" s="2"/>
    </row>
    <row r="3486" spans="1:1" x14ac:dyDescent="0.25">
      <c r="A3486" s="5">
        <v>0.35833333333333334</v>
      </c>
    </row>
    <row r="3487" spans="1:1" ht="75" x14ac:dyDescent="0.25">
      <c r="A3487" s="4" t="s">
        <v>1365</v>
      </c>
    </row>
    <row r="3488" spans="1:1" ht="33.75" x14ac:dyDescent="0.25">
      <c r="A3488" s="2" t="s">
        <v>1366</v>
      </c>
    </row>
    <row r="3489" spans="1:1" x14ac:dyDescent="0.25">
      <c r="A3489" s="1" t="s">
        <v>72</v>
      </c>
    </row>
    <row r="3490" spans="1:1" x14ac:dyDescent="0.25">
      <c r="A3490" s="2"/>
    </row>
    <row r="3491" spans="1:1" x14ac:dyDescent="0.25">
      <c r="A3491" s="5">
        <v>0.41666666666666669</v>
      </c>
    </row>
    <row r="3492" spans="1:1" ht="135" x14ac:dyDescent="0.25">
      <c r="A3492" s="4" t="s">
        <v>1367</v>
      </c>
    </row>
    <row r="3493" spans="1:1" ht="33.75" x14ac:dyDescent="0.25">
      <c r="A3493" s="2" t="s">
        <v>1348</v>
      </c>
    </row>
    <row r="3494" spans="1:1" x14ac:dyDescent="0.25">
      <c r="A3494" s="1" t="s">
        <v>72</v>
      </c>
    </row>
    <row r="3495" spans="1:1" x14ac:dyDescent="0.25">
      <c r="A3495" s="2"/>
    </row>
    <row r="3496" spans="1:1" x14ac:dyDescent="0.25">
      <c r="A3496" s="5">
        <v>0.33263888888888887</v>
      </c>
    </row>
    <row r="3497" spans="1:1" ht="45" x14ac:dyDescent="0.25">
      <c r="A3497" s="4" t="s">
        <v>1368</v>
      </c>
    </row>
    <row r="3498" spans="1:1" ht="33.75" x14ac:dyDescent="0.25">
      <c r="A3498" s="2" t="s">
        <v>1369</v>
      </c>
    </row>
    <row r="3499" spans="1:1" x14ac:dyDescent="0.25">
      <c r="A3499" s="1" t="s">
        <v>72</v>
      </c>
    </row>
    <row r="3500" spans="1:1" x14ac:dyDescent="0.25">
      <c r="A3500" s="2"/>
    </row>
    <row r="3501" spans="1:1" x14ac:dyDescent="0.25">
      <c r="A3501" s="5">
        <v>0.41875000000000001</v>
      </c>
    </row>
    <row r="3502" spans="1:1" ht="120" x14ac:dyDescent="0.25">
      <c r="A3502" s="4" t="s">
        <v>1370</v>
      </c>
    </row>
    <row r="3503" spans="1:1" ht="33.75" x14ac:dyDescent="0.25">
      <c r="A3503" s="2" t="s">
        <v>1371</v>
      </c>
    </row>
    <row r="3504" spans="1:1" x14ac:dyDescent="0.25">
      <c r="A3504" s="1" t="s">
        <v>72</v>
      </c>
    </row>
    <row r="3505" spans="1:1" x14ac:dyDescent="0.25">
      <c r="A3505" s="2"/>
    </row>
    <row r="3506" spans="1:1" x14ac:dyDescent="0.25">
      <c r="A3506" s="5">
        <v>0.46736111111111112</v>
      </c>
    </row>
    <row r="3507" spans="1:1" ht="120" x14ac:dyDescent="0.25">
      <c r="A3507" s="4" t="s">
        <v>1372</v>
      </c>
    </row>
    <row r="3508" spans="1:1" ht="33.75" x14ac:dyDescent="0.25">
      <c r="A3508" s="2" t="s">
        <v>1373</v>
      </c>
    </row>
    <row r="3509" spans="1:1" x14ac:dyDescent="0.25">
      <c r="A3509" s="1" t="s">
        <v>72</v>
      </c>
    </row>
    <row r="3510" spans="1:1" x14ac:dyDescent="0.25">
      <c r="A3510" s="2"/>
    </row>
    <row r="3511" spans="1:1" x14ac:dyDescent="0.25">
      <c r="A3511" s="5">
        <v>0.68125000000000002</v>
      </c>
    </row>
    <row r="3512" spans="1:1" ht="120" x14ac:dyDescent="0.25">
      <c r="A3512" s="4" t="s">
        <v>1374</v>
      </c>
    </row>
    <row r="3513" spans="1:1" ht="33.75" x14ac:dyDescent="0.25">
      <c r="A3513" s="2" t="s">
        <v>1313</v>
      </c>
    </row>
    <row r="3514" spans="1:1" x14ac:dyDescent="0.25">
      <c r="A3514" s="1" t="s">
        <v>72</v>
      </c>
    </row>
    <row r="3515" spans="1:1" x14ac:dyDescent="0.25">
      <c r="A3515" s="2"/>
    </row>
    <row r="3516" spans="1:1" x14ac:dyDescent="0.25">
      <c r="A3516" s="5">
        <v>0.12569444444444444</v>
      </c>
    </row>
    <row r="3517" spans="1:1" ht="75" x14ac:dyDescent="0.25">
      <c r="A3517" s="4" t="s">
        <v>1375</v>
      </c>
    </row>
    <row r="3518" spans="1:1" ht="33.75" x14ac:dyDescent="0.25">
      <c r="A3518" s="2" t="s">
        <v>1355</v>
      </c>
    </row>
    <row r="3519" spans="1:1" x14ac:dyDescent="0.25">
      <c r="A3519" s="2"/>
    </row>
    <row r="3520" spans="1:1" x14ac:dyDescent="0.25">
      <c r="A3520" s="5">
        <v>7.4305555555555555E-2</v>
      </c>
    </row>
    <row r="3521" spans="1:1" ht="75" x14ac:dyDescent="0.25">
      <c r="A3521" s="4" t="s">
        <v>1376</v>
      </c>
    </row>
    <row r="3522" spans="1:1" ht="33.75" x14ac:dyDescent="0.25">
      <c r="A3522" s="2" t="s">
        <v>1377</v>
      </c>
    </row>
    <row r="3523" spans="1:1" x14ac:dyDescent="0.25">
      <c r="A3523" s="1" t="s">
        <v>72</v>
      </c>
    </row>
    <row r="3524" spans="1:1" x14ac:dyDescent="0.25">
      <c r="A3524" s="2"/>
    </row>
    <row r="3525" spans="1:1" x14ac:dyDescent="0.25">
      <c r="A3525" s="5">
        <v>0.51597222222222217</v>
      </c>
    </row>
    <row r="3526" spans="1:1" ht="150" x14ac:dyDescent="0.25">
      <c r="A3526" s="4" t="s">
        <v>1378</v>
      </c>
    </row>
    <row r="3527" spans="1:1" ht="33.75" x14ac:dyDescent="0.25">
      <c r="A3527" s="2" t="s">
        <v>1336</v>
      </c>
    </row>
    <row r="3528" spans="1:1" x14ac:dyDescent="0.25">
      <c r="A3528" s="1" t="s">
        <v>72</v>
      </c>
    </row>
    <row r="3529" spans="1:1" x14ac:dyDescent="0.25">
      <c r="A3529" s="2"/>
    </row>
    <row r="3530" spans="1:1" x14ac:dyDescent="0.25">
      <c r="A3530" s="5">
        <v>0.44513888888888892</v>
      </c>
    </row>
    <row r="3531" spans="1:1" ht="150" x14ac:dyDescent="0.25">
      <c r="A3531" s="4" t="s">
        <v>1379</v>
      </c>
    </row>
    <row r="3532" spans="1:1" ht="33.75" x14ac:dyDescent="0.25">
      <c r="A3532" s="2" t="s">
        <v>1355</v>
      </c>
    </row>
    <row r="3533" spans="1:1" x14ac:dyDescent="0.25">
      <c r="A3533" s="1" t="s">
        <v>72</v>
      </c>
    </row>
    <row r="3534" spans="1:1" x14ac:dyDescent="0.25">
      <c r="A3534" s="2"/>
    </row>
    <row r="3535" spans="1:1" x14ac:dyDescent="0.25">
      <c r="A3535" s="5">
        <v>0.21041666666666667</v>
      </c>
    </row>
    <row r="3536" spans="1:1" ht="135" x14ac:dyDescent="0.25">
      <c r="A3536" s="4" t="s">
        <v>1380</v>
      </c>
    </row>
    <row r="3537" spans="1:1" ht="33.75" x14ac:dyDescent="0.25">
      <c r="A3537" s="2" t="s">
        <v>1381</v>
      </c>
    </row>
    <row r="3538" spans="1:1" x14ac:dyDescent="0.25">
      <c r="A3538" s="1" t="s">
        <v>72</v>
      </c>
    </row>
    <row r="3539" spans="1:1" x14ac:dyDescent="0.25">
      <c r="A3539" s="2"/>
    </row>
    <row r="3540" spans="1:1" x14ac:dyDescent="0.25">
      <c r="A3540" s="5">
        <v>0.10347222222222223</v>
      </c>
    </row>
    <row r="3541" spans="1:1" ht="90" x14ac:dyDescent="0.25">
      <c r="A3541" s="4" t="s">
        <v>1382</v>
      </c>
    </row>
    <row r="3542" spans="1:1" ht="33.75" x14ac:dyDescent="0.25">
      <c r="A3542" s="2" t="s">
        <v>1355</v>
      </c>
    </row>
    <row r="3543" spans="1:1" x14ac:dyDescent="0.25">
      <c r="A3543" s="1" t="s">
        <v>72</v>
      </c>
    </row>
    <row r="3544" spans="1:1" x14ac:dyDescent="0.25">
      <c r="A3544" s="2"/>
    </row>
    <row r="3545" spans="1:1" x14ac:dyDescent="0.25">
      <c r="A3545" s="5">
        <v>0.2388888888888889</v>
      </c>
    </row>
    <row r="3546" spans="1:1" ht="120" x14ac:dyDescent="0.25">
      <c r="A3546" s="4" t="s">
        <v>1383</v>
      </c>
    </row>
    <row r="3547" spans="1:1" ht="33.75" x14ac:dyDescent="0.25">
      <c r="A3547" s="2" t="s">
        <v>1384</v>
      </c>
    </row>
    <row r="3548" spans="1:1" x14ac:dyDescent="0.25">
      <c r="A3548" s="1" t="s">
        <v>72</v>
      </c>
    </row>
    <row r="3549" spans="1:1" x14ac:dyDescent="0.25">
      <c r="A3549" s="2"/>
    </row>
    <row r="3550" spans="1:1" x14ac:dyDescent="0.25">
      <c r="A3550" s="5">
        <v>0.39583333333333331</v>
      </c>
    </row>
    <row r="3551" spans="1:1" ht="60" x14ac:dyDescent="0.25">
      <c r="A3551" s="4" t="s">
        <v>1385</v>
      </c>
    </row>
    <row r="3552" spans="1:1" ht="33.75" x14ac:dyDescent="0.25">
      <c r="A3552" s="2" t="s">
        <v>1324</v>
      </c>
    </row>
    <row r="3553" spans="1:1" x14ac:dyDescent="0.25">
      <c r="A3553" s="2"/>
    </row>
    <row r="3554" spans="1:1" x14ac:dyDescent="0.25">
      <c r="A3554" s="5">
        <v>0.16388888888888889</v>
      </c>
    </row>
    <row r="3555" spans="1:1" ht="105" x14ac:dyDescent="0.25">
      <c r="A3555" s="4" t="s">
        <v>1386</v>
      </c>
    </row>
    <row r="3556" spans="1:1" ht="33.75" x14ac:dyDescent="0.25">
      <c r="A3556" s="2" t="s">
        <v>1387</v>
      </c>
    </row>
    <row r="3557" spans="1:1" x14ac:dyDescent="0.25">
      <c r="A3557" s="1" t="s">
        <v>72</v>
      </c>
    </row>
    <row r="3558" spans="1:1" x14ac:dyDescent="0.25">
      <c r="A3558" s="2"/>
    </row>
    <row r="3559" spans="1:1" x14ac:dyDescent="0.25">
      <c r="A3559" s="5">
        <v>0.15</v>
      </c>
    </row>
    <row r="3560" spans="1:1" ht="135" x14ac:dyDescent="0.25">
      <c r="A3560" s="4" t="s">
        <v>1388</v>
      </c>
    </row>
    <row r="3561" spans="1:1" ht="33.75" x14ac:dyDescent="0.25">
      <c r="A3561" s="2" t="s">
        <v>1389</v>
      </c>
    </row>
    <row r="3562" spans="1:1" x14ac:dyDescent="0.25">
      <c r="A3562" s="1" t="s">
        <v>72</v>
      </c>
    </row>
    <row r="3563" spans="1:1" x14ac:dyDescent="0.25">
      <c r="A3563" s="2"/>
    </row>
    <row r="3564" spans="1:1" x14ac:dyDescent="0.25">
      <c r="A3564" s="5">
        <v>0.25069444444444444</v>
      </c>
    </row>
    <row r="3565" spans="1:1" ht="60" x14ac:dyDescent="0.25">
      <c r="A3565" s="4" t="s">
        <v>1390</v>
      </c>
    </row>
    <row r="3566" spans="1:1" ht="33.75" x14ac:dyDescent="0.25">
      <c r="A3566" s="2" t="s">
        <v>1391</v>
      </c>
    </row>
    <row r="3567" spans="1:1" x14ac:dyDescent="0.25">
      <c r="A3567" s="1" t="s">
        <v>72</v>
      </c>
    </row>
    <row r="3568" spans="1:1" x14ac:dyDescent="0.25">
      <c r="A3568" s="2"/>
    </row>
    <row r="3569" spans="1:1" x14ac:dyDescent="0.25">
      <c r="A3569" s="5">
        <v>8.4027777777777771E-2</v>
      </c>
    </row>
    <row r="3570" spans="1:1" ht="180" x14ac:dyDescent="0.25">
      <c r="A3570" s="4" t="s">
        <v>1392</v>
      </c>
    </row>
    <row r="3571" spans="1:1" ht="33.75" x14ac:dyDescent="0.25">
      <c r="A3571" s="2" t="s">
        <v>1393</v>
      </c>
    </row>
    <row r="3572" spans="1:1" x14ac:dyDescent="0.25">
      <c r="A3572" s="1" t="s">
        <v>72</v>
      </c>
    </row>
    <row r="3573" spans="1:1" x14ac:dyDescent="0.25">
      <c r="A3573" s="2"/>
    </row>
    <row r="3574" spans="1:1" x14ac:dyDescent="0.25">
      <c r="A3574" s="5">
        <v>0.29097222222222224</v>
      </c>
    </row>
    <row r="3575" spans="1:1" ht="90" x14ac:dyDescent="0.25">
      <c r="A3575" s="4" t="s">
        <v>1394</v>
      </c>
    </row>
    <row r="3576" spans="1:1" ht="33.75" x14ac:dyDescent="0.25">
      <c r="A3576" s="2" t="s">
        <v>1395</v>
      </c>
    </row>
    <row r="3577" spans="1:1" x14ac:dyDescent="0.25">
      <c r="A3577" s="1" t="s">
        <v>72</v>
      </c>
    </row>
    <row r="3578" spans="1:1" x14ac:dyDescent="0.25">
      <c r="A3578" s="2"/>
    </row>
    <row r="3579" spans="1:1" x14ac:dyDescent="0.25">
      <c r="A3579" s="5">
        <v>0.27083333333333331</v>
      </c>
    </row>
    <row r="3580" spans="1:1" ht="60" x14ac:dyDescent="0.25">
      <c r="A3580" s="4" t="s">
        <v>1396</v>
      </c>
    </row>
    <row r="3581" spans="1:1" ht="33.75" x14ac:dyDescent="0.25">
      <c r="A3581" s="2" t="s">
        <v>1397</v>
      </c>
    </row>
    <row r="3582" spans="1:1" x14ac:dyDescent="0.25">
      <c r="A3582" s="1" t="s">
        <v>72</v>
      </c>
    </row>
    <row r="3583" spans="1:1" x14ac:dyDescent="0.25">
      <c r="A3583" s="2"/>
    </row>
    <row r="3584" spans="1:1" x14ac:dyDescent="0.25">
      <c r="A3584" s="5">
        <v>0.1986111111111111</v>
      </c>
    </row>
    <row r="3585" spans="1:1" ht="45" x14ac:dyDescent="0.25">
      <c r="A3585" s="4" t="s">
        <v>1398</v>
      </c>
    </row>
    <row r="3586" spans="1:1" ht="33.75" x14ac:dyDescent="0.25">
      <c r="A3586" s="2" t="s">
        <v>1366</v>
      </c>
    </row>
    <row r="3587" spans="1:1" x14ac:dyDescent="0.25">
      <c r="A3587" s="1" t="s">
        <v>72</v>
      </c>
    </row>
    <row r="3588" spans="1:1" x14ac:dyDescent="0.25">
      <c r="A3588" s="2"/>
    </row>
    <row r="3589" spans="1:1" x14ac:dyDescent="0.25">
      <c r="A3589" s="5">
        <v>0.22847222222222222</v>
      </c>
    </row>
    <row r="3590" spans="1:1" ht="105" x14ac:dyDescent="0.25">
      <c r="A3590" s="4" t="s">
        <v>1399</v>
      </c>
    </row>
    <row r="3591" spans="1:1" ht="33.75" x14ac:dyDescent="0.25">
      <c r="A3591" s="2" t="s">
        <v>1400</v>
      </c>
    </row>
    <row r="3592" spans="1:1" x14ac:dyDescent="0.25">
      <c r="A3592" s="1" t="s">
        <v>72</v>
      </c>
    </row>
    <row r="3593" spans="1:1" x14ac:dyDescent="0.25">
      <c r="A3593" s="2"/>
    </row>
    <row r="3594" spans="1:1" x14ac:dyDescent="0.25">
      <c r="A3594" s="5">
        <v>0.10833333333333334</v>
      </c>
    </row>
    <row r="3595" spans="1:1" ht="75" x14ac:dyDescent="0.25">
      <c r="A3595" s="4" t="s">
        <v>1401</v>
      </c>
    </row>
    <row r="3596" spans="1:1" ht="33.75" x14ac:dyDescent="0.25">
      <c r="A3596" s="2" t="s">
        <v>1402</v>
      </c>
    </row>
    <row r="3597" spans="1:1" x14ac:dyDescent="0.25">
      <c r="A3597" s="1" t="s">
        <v>72</v>
      </c>
    </row>
    <row r="3598" spans="1:1" x14ac:dyDescent="0.25">
      <c r="A3598" s="2"/>
    </row>
    <row r="3599" spans="1:1" x14ac:dyDescent="0.25">
      <c r="A3599" s="5">
        <v>0.33611111111111108</v>
      </c>
    </row>
    <row r="3600" spans="1:1" ht="45" x14ac:dyDescent="0.25">
      <c r="A3600" s="4" t="s">
        <v>1403</v>
      </c>
    </row>
    <row r="3601" spans="1:1" ht="33.75" x14ac:dyDescent="0.25">
      <c r="A3601" s="2" t="s">
        <v>1404</v>
      </c>
    </row>
    <row r="3602" spans="1:1" x14ac:dyDescent="0.25">
      <c r="A3602" s="1" t="s">
        <v>72</v>
      </c>
    </row>
    <row r="3603" spans="1:1" x14ac:dyDescent="0.25">
      <c r="A3603" s="2"/>
    </row>
    <row r="3604" spans="1:1" x14ac:dyDescent="0.25">
      <c r="A3604" s="5">
        <v>0.26944444444444443</v>
      </c>
    </row>
    <row r="3605" spans="1:1" ht="90" x14ac:dyDescent="0.25">
      <c r="A3605" s="4" t="s">
        <v>1405</v>
      </c>
    </row>
    <row r="3606" spans="1:1" ht="33.75" x14ac:dyDescent="0.25">
      <c r="A3606" s="2" t="s">
        <v>1355</v>
      </c>
    </row>
    <row r="3607" spans="1:1" x14ac:dyDescent="0.25">
      <c r="A3607" s="1" t="s">
        <v>72</v>
      </c>
    </row>
    <row r="3608" spans="1:1" x14ac:dyDescent="0.25">
      <c r="A3608" s="2"/>
    </row>
    <row r="3609" spans="1:1" x14ac:dyDescent="0.25">
      <c r="A3609" s="5">
        <v>0.20138888888888887</v>
      </c>
    </row>
    <row r="3610" spans="1:1" ht="165" x14ac:dyDescent="0.25">
      <c r="A3610" s="4" t="s">
        <v>1406</v>
      </c>
    </row>
    <row r="3611" spans="1:1" ht="33.75" x14ac:dyDescent="0.25">
      <c r="A3611" s="2" t="s">
        <v>1407</v>
      </c>
    </row>
    <row r="3612" spans="1:1" x14ac:dyDescent="0.25">
      <c r="A3612" s="1" t="s">
        <v>72</v>
      </c>
    </row>
    <row r="3613" spans="1:1" x14ac:dyDescent="0.25">
      <c r="A3613" s="2"/>
    </row>
    <row r="3614" spans="1:1" x14ac:dyDescent="0.25">
      <c r="A3614" s="5">
        <v>0.1986111111111111</v>
      </c>
    </row>
    <row r="3615" spans="1:1" ht="75" x14ac:dyDescent="0.25">
      <c r="A3615" s="4" t="s">
        <v>1408</v>
      </c>
    </row>
    <row r="3616" spans="1:1" ht="33.75" x14ac:dyDescent="0.25">
      <c r="A3616" s="2" t="s">
        <v>1409</v>
      </c>
    </row>
    <row r="3617" spans="1:1" x14ac:dyDescent="0.25">
      <c r="A3617" s="1" t="s">
        <v>72</v>
      </c>
    </row>
    <row r="3618" spans="1:1" x14ac:dyDescent="0.25">
      <c r="A3618" s="2"/>
    </row>
    <row r="3619" spans="1:1" x14ac:dyDescent="0.25">
      <c r="A3619" s="5">
        <v>0.39027777777777778</v>
      </c>
    </row>
    <row r="3620" spans="1:1" ht="75" x14ac:dyDescent="0.25">
      <c r="A3620" s="4" t="s">
        <v>1410</v>
      </c>
    </row>
    <row r="3621" spans="1:1" ht="33.75" x14ac:dyDescent="0.25">
      <c r="A3621" s="2" t="s">
        <v>1411</v>
      </c>
    </row>
    <row r="3622" spans="1:1" x14ac:dyDescent="0.25">
      <c r="A3622" s="1" t="s">
        <v>72</v>
      </c>
    </row>
    <row r="3623" spans="1:1" x14ac:dyDescent="0.25">
      <c r="A3623" s="2"/>
    </row>
    <row r="3624" spans="1:1" x14ac:dyDescent="0.25">
      <c r="A3624" s="5">
        <v>0.20694444444444446</v>
      </c>
    </row>
    <row r="3625" spans="1:1" ht="135" x14ac:dyDescent="0.25">
      <c r="A3625" s="4" t="s">
        <v>1412</v>
      </c>
    </row>
    <row r="3626" spans="1:1" ht="33.75" x14ac:dyDescent="0.25">
      <c r="A3626" s="2" t="s">
        <v>1413</v>
      </c>
    </row>
    <row r="3627" spans="1:1" x14ac:dyDescent="0.25">
      <c r="A3627" s="2"/>
    </row>
    <row r="3628" spans="1:1" x14ac:dyDescent="0.25">
      <c r="A3628" s="5">
        <v>0.35902777777777778</v>
      </c>
    </row>
    <row r="3629" spans="1:1" ht="75" x14ac:dyDescent="0.25">
      <c r="A3629" s="4" t="s">
        <v>1414</v>
      </c>
    </row>
    <row r="3630" spans="1:1" ht="33.75" x14ac:dyDescent="0.25">
      <c r="A3630" s="2" t="s">
        <v>1415</v>
      </c>
    </row>
    <row r="3631" spans="1:1" x14ac:dyDescent="0.25">
      <c r="A3631" s="1" t="s">
        <v>72</v>
      </c>
    </row>
    <row r="3632" spans="1:1" x14ac:dyDescent="0.25">
      <c r="A3632" s="2"/>
    </row>
    <row r="3633" spans="1:1" x14ac:dyDescent="0.25">
      <c r="A3633" s="5">
        <v>0.39652777777777781</v>
      </c>
    </row>
    <row r="3634" spans="1:1" ht="60" x14ac:dyDescent="0.25">
      <c r="A3634" s="4" t="s">
        <v>1416</v>
      </c>
    </row>
    <row r="3635" spans="1:1" ht="33.75" x14ac:dyDescent="0.25">
      <c r="A3635" s="2" t="s">
        <v>1417</v>
      </c>
    </row>
    <row r="3636" spans="1:1" x14ac:dyDescent="0.25">
      <c r="A3636" s="2"/>
    </row>
    <row r="3637" spans="1:1" x14ac:dyDescent="0.25">
      <c r="A3637" s="5">
        <v>0.47916666666666669</v>
      </c>
    </row>
    <row r="3638" spans="1:1" ht="60" x14ac:dyDescent="0.25">
      <c r="A3638" s="4" t="s">
        <v>1418</v>
      </c>
    </row>
    <row r="3639" spans="1:1" ht="33.75" x14ac:dyDescent="0.25">
      <c r="A3639" s="2" t="s">
        <v>1419</v>
      </c>
    </row>
    <row r="3640" spans="1:1" x14ac:dyDescent="0.25">
      <c r="A3640" s="1" t="s">
        <v>72</v>
      </c>
    </row>
    <row r="3641" spans="1:1" x14ac:dyDescent="0.25">
      <c r="A3641" s="2"/>
    </row>
    <row r="3642" spans="1:1" x14ac:dyDescent="0.25">
      <c r="A3642" s="5">
        <v>0.21597222222222223</v>
      </c>
    </row>
    <row r="3643" spans="1:1" ht="90" x14ac:dyDescent="0.25">
      <c r="A3643" s="4" t="s">
        <v>1420</v>
      </c>
    </row>
    <row r="3644" spans="1:1" ht="33.75" x14ac:dyDescent="0.25">
      <c r="A3644" s="2" t="s">
        <v>1421</v>
      </c>
    </row>
    <row r="3645" spans="1:1" x14ac:dyDescent="0.25">
      <c r="A3645" s="1" t="s">
        <v>72</v>
      </c>
    </row>
    <row r="3646" spans="1:1" x14ac:dyDescent="0.25">
      <c r="A3646" s="2"/>
    </row>
    <row r="3647" spans="1:1" x14ac:dyDescent="0.25">
      <c r="A3647" s="5">
        <v>0.37986111111111115</v>
      </c>
    </row>
    <row r="3648" spans="1:1" ht="135" x14ac:dyDescent="0.25">
      <c r="A3648" s="4" t="s">
        <v>1422</v>
      </c>
    </row>
    <row r="3649" spans="1:1" ht="33.75" x14ac:dyDescent="0.25">
      <c r="A3649" s="2" t="s">
        <v>1423</v>
      </c>
    </row>
    <row r="3650" spans="1:1" x14ac:dyDescent="0.25">
      <c r="A3650" s="1" t="s">
        <v>72</v>
      </c>
    </row>
    <row r="3651" spans="1:1" x14ac:dyDescent="0.25">
      <c r="A3651" s="2"/>
    </row>
    <row r="3652" spans="1:1" x14ac:dyDescent="0.25">
      <c r="A3652" s="5">
        <v>0.14791666666666667</v>
      </c>
    </row>
    <row r="3653" spans="1:1" ht="180" x14ac:dyDescent="0.25">
      <c r="A3653" s="4" t="s">
        <v>1424</v>
      </c>
    </row>
    <row r="3654" spans="1:1" ht="33.75" x14ac:dyDescent="0.25">
      <c r="A3654" s="2" t="s">
        <v>1425</v>
      </c>
    </row>
    <row r="3655" spans="1:1" x14ac:dyDescent="0.25">
      <c r="A3655" s="1" t="s">
        <v>72</v>
      </c>
    </row>
    <row r="3656" spans="1:1" x14ac:dyDescent="0.25">
      <c r="A3656" s="2"/>
    </row>
    <row r="3657" spans="1:1" x14ac:dyDescent="0.25">
      <c r="A3657" s="5">
        <v>0.17777777777777778</v>
      </c>
    </row>
    <row r="3658" spans="1:1" ht="195" x14ac:dyDescent="0.25">
      <c r="A3658" s="4" t="s">
        <v>1426</v>
      </c>
    </row>
    <row r="3659" spans="1:1" ht="33.75" x14ac:dyDescent="0.25">
      <c r="A3659" s="2" t="s">
        <v>1427</v>
      </c>
    </row>
    <row r="3660" spans="1:1" x14ac:dyDescent="0.25">
      <c r="A3660" s="1" t="s">
        <v>72</v>
      </c>
    </row>
    <row r="3661" spans="1:1" x14ac:dyDescent="0.25">
      <c r="A3661" s="2"/>
    </row>
    <row r="3662" spans="1:1" x14ac:dyDescent="0.25">
      <c r="A3662" s="5">
        <v>0.18541666666666667</v>
      </c>
    </row>
    <row r="3663" spans="1:1" ht="180" x14ac:dyDescent="0.25">
      <c r="A3663" s="4" t="s">
        <v>1428</v>
      </c>
    </row>
    <row r="3664" spans="1:1" ht="33.75" x14ac:dyDescent="0.25">
      <c r="A3664" s="2" t="s">
        <v>1429</v>
      </c>
    </row>
    <row r="3665" spans="1:1" x14ac:dyDescent="0.25">
      <c r="A3665" s="1" t="s">
        <v>72</v>
      </c>
    </row>
    <row r="3666" spans="1:1" x14ac:dyDescent="0.25">
      <c r="A3666" s="2"/>
    </row>
    <row r="3667" spans="1:1" x14ac:dyDescent="0.25">
      <c r="A3667" s="5">
        <v>0.3840277777777778</v>
      </c>
    </row>
    <row r="3668" spans="1:1" ht="150" x14ac:dyDescent="0.25">
      <c r="A3668" s="4" t="s">
        <v>1430</v>
      </c>
    </row>
    <row r="3669" spans="1:1" ht="33.75" x14ac:dyDescent="0.25">
      <c r="A3669" s="2" t="s">
        <v>1431</v>
      </c>
    </row>
    <row r="3670" spans="1:1" x14ac:dyDescent="0.25">
      <c r="A3670" s="1" t="s">
        <v>72</v>
      </c>
    </row>
    <row r="3671" spans="1:1" x14ac:dyDescent="0.25">
      <c r="A3671" s="2"/>
    </row>
    <row r="3672" spans="1:1" x14ac:dyDescent="0.25">
      <c r="A3672" s="5">
        <v>0.28680555555555554</v>
      </c>
    </row>
    <row r="3673" spans="1:1" ht="150" x14ac:dyDescent="0.25">
      <c r="A3673" s="4" t="s">
        <v>1432</v>
      </c>
    </row>
    <row r="3674" spans="1:1" ht="33.75" x14ac:dyDescent="0.25">
      <c r="A3674" s="2" t="s">
        <v>1433</v>
      </c>
    </row>
    <row r="3675" spans="1:1" x14ac:dyDescent="0.25">
      <c r="A3675" s="1" t="s">
        <v>72</v>
      </c>
    </row>
    <row r="3676" spans="1:1" x14ac:dyDescent="0.25">
      <c r="A3676" s="2"/>
    </row>
    <row r="3677" spans="1:1" x14ac:dyDescent="0.25">
      <c r="A3677" s="5">
        <v>0.40138888888888885</v>
      </c>
    </row>
    <row r="3678" spans="1:1" ht="75" x14ac:dyDescent="0.25">
      <c r="A3678" s="4" t="s">
        <v>1434</v>
      </c>
    </row>
    <row r="3679" spans="1:1" ht="33.75" x14ac:dyDescent="0.25">
      <c r="A3679" s="2" t="s">
        <v>1435</v>
      </c>
    </row>
    <row r="3680" spans="1:1" x14ac:dyDescent="0.25">
      <c r="A3680" s="2"/>
    </row>
    <row r="3681" spans="1:1" x14ac:dyDescent="0.25">
      <c r="A3681" s="5">
        <v>0.33402777777777781</v>
      </c>
    </row>
    <row r="3682" spans="1:1" ht="60" x14ac:dyDescent="0.25">
      <c r="A3682" s="4" t="s">
        <v>1436</v>
      </c>
    </row>
    <row r="3683" spans="1:1" ht="33.75" x14ac:dyDescent="0.25">
      <c r="A3683" s="2" t="s">
        <v>1437</v>
      </c>
    </row>
    <row r="3684" spans="1:1" x14ac:dyDescent="0.25">
      <c r="A3684" s="2"/>
    </row>
    <row r="3685" spans="1:1" x14ac:dyDescent="0.25">
      <c r="A3685" s="5">
        <v>0.29375000000000001</v>
      </c>
    </row>
    <row r="3686" spans="1:1" ht="120" x14ac:dyDescent="0.25">
      <c r="A3686" s="4" t="s">
        <v>1438</v>
      </c>
    </row>
    <row r="3687" spans="1:1" ht="33.75" x14ac:dyDescent="0.25">
      <c r="A3687" s="2" t="s">
        <v>1439</v>
      </c>
    </row>
    <row r="3688" spans="1:1" x14ac:dyDescent="0.25">
      <c r="A3688" s="2"/>
    </row>
    <row r="3689" spans="1:1" x14ac:dyDescent="0.25">
      <c r="A3689" s="5">
        <v>0.34513888888888888</v>
      </c>
    </row>
    <row r="3690" spans="1:1" ht="75" x14ac:dyDescent="0.25">
      <c r="A3690" s="4" t="s">
        <v>1440</v>
      </c>
    </row>
    <row r="3691" spans="1:1" ht="33.75" x14ac:dyDescent="0.25">
      <c r="A3691" s="2" t="s">
        <v>1441</v>
      </c>
    </row>
    <row r="3692" spans="1:1" x14ac:dyDescent="0.25">
      <c r="A3692" s="1" t="s">
        <v>72</v>
      </c>
    </row>
    <row r="3693" spans="1:1" x14ac:dyDescent="0.25">
      <c r="A3693" s="2"/>
    </row>
    <row r="3694" spans="1:1" x14ac:dyDescent="0.25">
      <c r="A3694" s="5">
        <v>0.24444444444444446</v>
      </c>
    </row>
    <row r="3695" spans="1:1" ht="105" x14ac:dyDescent="0.25">
      <c r="A3695" s="4" t="s">
        <v>1442</v>
      </c>
    </row>
    <row r="3696" spans="1:1" ht="33.75" x14ac:dyDescent="0.25">
      <c r="A3696" s="2" t="s">
        <v>1443</v>
      </c>
    </row>
    <row r="3697" spans="1:1" x14ac:dyDescent="0.25">
      <c r="A3697" s="1" t="s">
        <v>72</v>
      </c>
    </row>
    <row r="3698" spans="1:1" x14ac:dyDescent="0.25">
      <c r="A3698" s="2"/>
    </row>
    <row r="3699" spans="1:1" x14ac:dyDescent="0.25">
      <c r="A3699" s="5">
        <v>0.35347222222222219</v>
      </c>
    </row>
    <row r="3700" spans="1:1" ht="90" x14ac:dyDescent="0.25">
      <c r="A3700" s="4" t="s">
        <v>1444</v>
      </c>
    </row>
    <row r="3701" spans="1:1" ht="33.75" x14ac:dyDescent="0.25">
      <c r="A3701" s="2" t="s">
        <v>1445</v>
      </c>
    </row>
    <row r="3702" spans="1:1" x14ac:dyDescent="0.25">
      <c r="A3702" s="1" t="s">
        <v>72</v>
      </c>
    </row>
    <row r="3703" spans="1:1" x14ac:dyDescent="0.25">
      <c r="A3703" s="2"/>
    </row>
    <row r="3704" spans="1:1" x14ac:dyDescent="0.25">
      <c r="A3704" s="5">
        <v>0.12152777777777778</v>
      </c>
    </row>
    <row r="3705" spans="1:1" ht="75" x14ac:dyDescent="0.25">
      <c r="A3705" s="4" t="s">
        <v>1446</v>
      </c>
    </row>
    <row r="3706" spans="1:1" ht="33.75" x14ac:dyDescent="0.25">
      <c r="A3706" s="2" t="s">
        <v>1447</v>
      </c>
    </row>
    <row r="3707" spans="1:1" x14ac:dyDescent="0.25">
      <c r="A3707" s="1" t="s">
        <v>72</v>
      </c>
    </row>
    <row r="3708" spans="1:1" x14ac:dyDescent="0.25">
      <c r="A3708" s="2"/>
    </row>
    <row r="3709" spans="1:1" x14ac:dyDescent="0.25">
      <c r="A3709" s="5">
        <v>0.35902777777777778</v>
      </c>
    </row>
    <row r="3710" spans="1:1" ht="120" x14ac:dyDescent="0.25">
      <c r="A3710" s="4" t="s">
        <v>1448</v>
      </c>
    </row>
    <row r="3711" spans="1:1" ht="33.75" x14ac:dyDescent="0.25">
      <c r="A3711" s="2" t="s">
        <v>1449</v>
      </c>
    </row>
    <row r="3712" spans="1:1" x14ac:dyDescent="0.25">
      <c r="A3712" s="1" t="s">
        <v>72</v>
      </c>
    </row>
    <row r="3713" spans="1:1" x14ac:dyDescent="0.25">
      <c r="A3713" s="2"/>
    </row>
    <row r="3714" spans="1:1" x14ac:dyDescent="0.25">
      <c r="A3714" s="5">
        <v>0.22361111111111109</v>
      </c>
    </row>
    <row r="3715" spans="1:1" ht="45" x14ac:dyDescent="0.25">
      <c r="A3715" s="4" t="s">
        <v>1450</v>
      </c>
    </row>
    <row r="3716" spans="1:1" ht="33.75" x14ac:dyDescent="0.25">
      <c r="A3716" s="2" t="s">
        <v>1451</v>
      </c>
    </row>
    <row r="3717" spans="1:1" x14ac:dyDescent="0.25">
      <c r="A3717" s="2"/>
    </row>
    <row r="3718" spans="1:1" x14ac:dyDescent="0.25">
      <c r="A3718" s="5">
        <v>0.27152777777777776</v>
      </c>
    </row>
    <row r="3719" spans="1:1" ht="105" x14ac:dyDescent="0.25">
      <c r="A3719" s="4" t="s">
        <v>1452</v>
      </c>
    </row>
    <row r="3720" spans="1:1" ht="33.75" x14ac:dyDescent="0.25">
      <c r="A3720" s="2" t="s">
        <v>1453</v>
      </c>
    </row>
    <row r="3721" spans="1:1" x14ac:dyDescent="0.25">
      <c r="A3721" s="1" t="s">
        <v>72</v>
      </c>
    </row>
    <row r="3722" spans="1:1" x14ac:dyDescent="0.25">
      <c r="A3722" s="2"/>
    </row>
    <row r="3723" spans="1:1" x14ac:dyDescent="0.25">
      <c r="A3723" s="5">
        <v>0.25625000000000003</v>
      </c>
    </row>
    <row r="3724" spans="1:1" ht="90" x14ac:dyDescent="0.25">
      <c r="A3724" s="4" t="s">
        <v>1454</v>
      </c>
    </row>
    <row r="3725" spans="1:1" ht="33.75" x14ac:dyDescent="0.25">
      <c r="A3725" s="2" t="s">
        <v>1455</v>
      </c>
    </row>
    <row r="3726" spans="1:1" x14ac:dyDescent="0.25">
      <c r="A3726" s="1" t="s">
        <v>72</v>
      </c>
    </row>
    <row r="3727" spans="1:1" x14ac:dyDescent="0.25">
      <c r="A3727" s="2"/>
    </row>
    <row r="3728" spans="1:1" x14ac:dyDescent="0.25">
      <c r="A3728" s="5">
        <v>0.18541666666666667</v>
      </c>
    </row>
    <row r="3729" spans="1:1" ht="105" x14ac:dyDescent="0.25">
      <c r="A3729" s="4" t="s">
        <v>1456</v>
      </c>
    </row>
    <row r="3730" spans="1:1" ht="33.75" x14ac:dyDescent="0.25">
      <c r="A3730" s="2" t="s">
        <v>1457</v>
      </c>
    </row>
    <row r="3731" spans="1:1" x14ac:dyDescent="0.25">
      <c r="A3731" s="1" t="s">
        <v>72</v>
      </c>
    </row>
    <row r="3732" spans="1:1" x14ac:dyDescent="0.25">
      <c r="A3732" s="2"/>
    </row>
    <row r="3733" spans="1:1" x14ac:dyDescent="0.25">
      <c r="A3733" s="5">
        <v>0.15694444444444444</v>
      </c>
    </row>
    <row r="3734" spans="1:1" ht="90" x14ac:dyDescent="0.25">
      <c r="A3734" s="4" t="s">
        <v>1458</v>
      </c>
    </row>
    <row r="3735" spans="1:1" ht="33.75" x14ac:dyDescent="0.25">
      <c r="A3735" s="2" t="s">
        <v>1459</v>
      </c>
    </row>
    <row r="3736" spans="1:1" x14ac:dyDescent="0.25">
      <c r="A3736" s="1" t="s">
        <v>72</v>
      </c>
    </row>
    <row r="3737" spans="1:1" x14ac:dyDescent="0.25">
      <c r="A3737" s="2"/>
    </row>
    <row r="3738" spans="1:1" x14ac:dyDescent="0.25">
      <c r="A3738" s="5">
        <v>0.19305555555555554</v>
      </c>
    </row>
    <row r="3739" spans="1:1" ht="105" x14ac:dyDescent="0.25">
      <c r="A3739" s="4" t="s">
        <v>1460</v>
      </c>
    </row>
    <row r="3740" spans="1:1" ht="33.75" x14ac:dyDescent="0.25">
      <c r="A3740" s="2" t="s">
        <v>1461</v>
      </c>
    </row>
    <row r="3741" spans="1:1" x14ac:dyDescent="0.25">
      <c r="A3741" s="1" t="s">
        <v>72</v>
      </c>
    </row>
    <row r="3742" spans="1:1" x14ac:dyDescent="0.25">
      <c r="A3742" s="2"/>
    </row>
    <row r="3743" spans="1:1" x14ac:dyDescent="0.25">
      <c r="A3743" s="5">
        <v>0.10902777777777778</v>
      </c>
    </row>
    <row r="3744" spans="1:1" ht="60" x14ac:dyDescent="0.25">
      <c r="A3744" s="4" t="s">
        <v>1462</v>
      </c>
    </row>
    <row r="3745" spans="1:1" ht="33.75" x14ac:dyDescent="0.25">
      <c r="A3745" s="2" t="s">
        <v>1463</v>
      </c>
    </row>
    <row r="3746" spans="1:1" x14ac:dyDescent="0.25">
      <c r="A3746" s="1" t="s">
        <v>72</v>
      </c>
    </row>
    <row r="3747" spans="1:1" x14ac:dyDescent="0.25">
      <c r="A3747" s="2"/>
    </row>
    <row r="3748" spans="1:1" x14ac:dyDescent="0.25">
      <c r="A3748" s="5">
        <v>0.15208333333333332</v>
      </c>
    </row>
    <row r="3749" spans="1:1" ht="75" x14ac:dyDescent="0.25">
      <c r="A3749" s="4" t="s">
        <v>1464</v>
      </c>
    </row>
    <row r="3750" spans="1:1" ht="33.75" x14ac:dyDescent="0.25">
      <c r="A3750" s="2" t="s">
        <v>1465</v>
      </c>
    </row>
    <row r="3751" spans="1:1" x14ac:dyDescent="0.25">
      <c r="A3751" s="1" t="s">
        <v>72</v>
      </c>
    </row>
    <row r="3752" spans="1:1" x14ac:dyDescent="0.25">
      <c r="A3752" s="2"/>
    </row>
    <row r="3753" spans="1:1" x14ac:dyDescent="0.25">
      <c r="A3753" s="5">
        <v>0.15347222222222223</v>
      </c>
    </row>
    <row r="3754" spans="1:1" ht="105" x14ac:dyDescent="0.25">
      <c r="A3754" s="4" t="s">
        <v>1466</v>
      </c>
    </row>
    <row r="3755" spans="1:1" ht="33.75" x14ac:dyDescent="0.25">
      <c r="A3755" s="2" t="s">
        <v>1467</v>
      </c>
    </row>
    <row r="3756" spans="1:1" x14ac:dyDescent="0.25">
      <c r="A3756" s="1" t="s">
        <v>72</v>
      </c>
    </row>
    <row r="3757" spans="1:1" x14ac:dyDescent="0.25">
      <c r="A3757" s="2"/>
    </row>
    <row r="3758" spans="1:1" x14ac:dyDescent="0.25">
      <c r="A3758" s="5">
        <v>0.21527777777777779</v>
      </c>
    </row>
    <row r="3759" spans="1:1" ht="90" x14ac:dyDescent="0.25">
      <c r="A3759" s="4" t="s">
        <v>1468</v>
      </c>
    </row>
    <row r="3760" spans="1:1" ht="33.75" x14ac:dyDescent="0.25">
      <c r="A3760" s="2" t="s">
        <v>1469</v>
      </c>
    </row>
    <row r="3761" spans="1:1" x14ac:dyDescent="0.25">
      <c r="A3761" s="1" t="s">
        <v>72</v>
      </c>
    </row>
    <row r="3762" spans="1:1" x14ac:dyDescent="0.25">
      <c r="A3762" s="2"/>
    </row>
    <row r="3763" spans="1:1" x14ac:dyDescent="0.25">
      <c r="A3763" s="5">
        <v>0.29236111111111113</v>
      </c>
    </row>
    <row r="3764" spans="1:1" ht="90" x14ac:dyDescent="0.25">
      <c r="A3764" s="4" t="s">
        <v>1470</v>
      </c>
    </row>
    <row r="3765" spans="1:1" ht="33.75" x14ac:dyDescent="0.25">
      <c r="A3765" s="2" t="s">
        <v>1467</v>
      </c>
    </row>
    <row r="3766" spans="1:1" x14ac:dyDescent="0.25">
      <c r="A3766" s="1" t="s">
        <v>72</v>
      </c>
    </row>
    <row r="3767" spans="1:1" x14ac:dyDescent="0.25">
      <c r="A3767" s="2"/>
    </row>
    <row r="3768" spans="1:1" x14ac:dyDescent="0.25">
      <c r="A3768" s="5">
        <v>0.16597222222222222</v>
      </c>
    </row>
    <row r="3769" spans="1:1" ht="60" x14ac:dyDescent="0.25">
      <c r="A3769" s="4" t="s">
        <v>1471</v>
      </c>
    </row>
    <row r="3770" spans="1:1" ht="33.75" x14ac:dyDescent="0.25">
      <c r="A3770" s="2" t="s">
        <v>1472</v>
      </c>
    </row>
    <row r="3771" spans="1:1" x14ac:dyDescent="0.25">
      <c r="A3771" s="1" t="s">
        <v>72</v>
      </c>
    </row>
    <row r="3772" spans="1:1" x14ac:dyDescent="0.25">
      <c r="A3772" s="2"/>
    </row>
    <row r="3773" spans="1:1" x14ac:dyDescent="0.25">
      <c r="A3773" s="5">
        <v>0.21666666666666667</v>
      </c>
    </row>
    <row r="3774" spans="1:1" ht="135" x14ac:dyDescent="0.25">
      <c r="A3774" s="4" t="s">
        <v>1473</v>
      </c>
    </row>
    <row r="3775" spans="1:1" ht="33.75" x14ac:dyDescent="0.25">
      <c r="A3775" s="2" t="s">
        <v>1474</v>
      </c>
    </row>
    <row r="3776" spans="1:1" x14ac:dyDescent="0.25">
      <c r="A3776" s="1" t="s">
        <v>72</v>
      </c>
    </row>
    <row r="3777" spans="1:1" x14ac:dyDescent="0.25">
      <c r="A3777" s="2"/>
    </row>
    <row r="3778" spans="1:1" x14ac:dyDescent="0.25">
      <c r="A3778" s="5">
        <v>0.25</v>
      </c>
    </row>
    <row r="3779" spans="1:1" ht="45" x14ac:dyDescent="0.25">
      <c r="A3779" s="4" t="s">
        <v>1475</v>
      </c>
    </row>
    <row r="3780" spans="1:1" ht="33.75" x14ac:dyDescent="0.25">
      <c r="A3780" s="2" t="s">
        <v>1476</v>
      </c>
    </row>
    <row r="3781" spans="1:1" x14ac:dyDescent="0.25">
      <c r="A3781" s="1" t="s">
        <v>72</v>
      </c>
    </row>
    <row r="3782" spans="1:1" x14ac:dyDescent="0.25">
      <c r="A3782" s="2"/>
    </row>
    <row r="3783" spans="1:1" x14ac:dyDescent="0.25">
      <c r="A3783" s="5">
        <v>0.33680555555555558</v>
      </c>
    </row>
    <row r="3784" spans="1:1" ht="60" x14ac:dyDescent="0.25">
      <c r="A3784" s="4" t="s">
        <v>1477</v>
      </c>
    </row>
    <row r="3785" spans="1:1" ht="33.75" x14ac:dyDescent="0.25">
      <c r="A3785" s="2" t="s">
        <v>1478</v>
      </c>
    </row>
    <row r="3786" spans="1:1" x14ac:dyDescent="0.25">
      <c r="A3786" s="1" t="s">
        <v>72</v>
      </c>
    </row>
    <row r="3787" spans="1:1" x14ac:dyDescent="0.25">
      <c r="A3787" s="2"/>
    </row>
    <row r="3788" spans="1:1" x14ac:dyDescent="0.25">
      <c r="A3788" s="5">
        <v>0.29236111111111113</v>
      </c>
    </row>
    <row r="3789" spans="1:1" ht="105" x14ac:dyDescent="0.25">
      <c r="A3789" s="4" t="s">
        <v>1479</v>
      </c>
    </row>
    <row r="3790" spans="1:1" ht="33.75" x14ac:dyDescent="0.25">
      <c r="A3790" s="2" t="s">
        <v>1480</v>
      </c>
    </row>
    <row r="3791" spans="1:1" x14ac:dyDescent="0.25">
      <c r="A3791" s="2"/>
    </row>
    <row r="3792" spans="1:1" x14ac:dyDescent="0.25">
      <c r="A3792" s="5">
        <v>0.3611111111111111</v>
      </c>
    </row>
    <row r="3793" spans="1:1" ht="60" x14ac:dyDescent="0.25">
      <c r="A3793" s="4" t="s">
        <v>1481</v>
      </c>
    </row>
    <row r="3794" spans="1:1" ht="33.75" x14ac:dyDescent="0.25">
      <c r="A3794" s="2" t="s">
        <v>1482</v>
      </c>
    </row>
    <row r="3795" spans="1:1" x14ac:dyDescent="0.25">
      <c r="A3795" s="2"/>
    </row>
    <row r="3796" spans="1:1" x14ac:dyDescent="0.25">
      <c r="A3796" s="5">
        <v>0.20416666666666669</v>
      </c>
    </row>
    <row r="3797" spans="1:1" ht="120" x14ac:dyDescent="0.25">
      <c r="A3797" s="4" t="s">
        <v>1483</v>
      </c>
    </row>
    <row r="3798" spans="1:1" ht="33.75" x14ac:dyDescent="0.25">
      <c r="A3798" s="2" t="s">
        <v>1484</v>
      </c>
    </row>
    <row r="3799" spans="1:1" x14ac:dyDescent="0.25">
      <c r="A3799" s="1" t="s">
        <v>72</v>
      </c>
    </row>
    <row r="3800" spans="1:1" x14ac:dyDescent="0.25">
      <c r="A3800" s="2"/>
    </row>
    <row r="3801" spans="1:1" x14ac:dyDescent="0.25">
      <c r="A3801" s="5">
        <v>0.13333333333333333</v>
      </c>
    </row>
    <row r="3802" spans="1:1" ht="105" x14ac:dyDescent="0.25">
      <c r="A3802" s="4" t="s">
        <v>1485</v>
      </c>
    </row>
    <row r="3803" spans="1:1" ht="33.75" x14ac:dyDescent="0.25">
      <c r="A3803" s="2" t="s">
        <v>1486</v>
      </c>
    </row>
    <row r="3804" spans="1:1" x14ac:dyDescent="0.25">
      <c r="A3804" s="1" t="s">
        <v>72</v>
      </c>
    </row>
    <row r="3805" spans="1:1" x14ac:dyDescent="0.25">
      <c r="A3805" s="2"/>
    </row>
    <row r="3806" spans="1:1" x14ac:dyDescent="0.25">
      <c r="A3806" s="5">
        <v>0.18680555555555556</v>
      </c>
    </row>
    <row r="3807" spans="1:1" ht="60" x14ac:dyDescent="0.25">
      <c r="A3807" s="4" t="s">
        <v>1487</v>
      </c>
    </row>
    <row r="3808" spans="1:1" ht="33.75" x14ac:dyDescent="0.25">
      <c r="A3808" s="2" t="s">
        <v>1488</v>
      </c>
    </row>
    <row r="3809" spans="1:1" x14ac:dyDescent="0.25">
      <c r="A3809" s="1" t="s">
        <v>72</v>
      </c>
    </row>
    <row r="3810" spans="1:1" x14ac:dyDescent="0.25">
      <c r="A3810" s="2"/>
    </row>
    <row r="3811" spans="1:1" x14ac:dyDescent="0.25">
      <c r="A3811" s="5">
        <v>0.33680555555555558</v>
      </c>
    </row>
    <row r="3812" spans="1:1" ht="90" x14ac:dyDescent="0.25">
      <c r="A3812" s="4" t="s">
        <v>1489</v>
      </c>
    </row>
    <row r="3813" spans="1:1" ht="33.75" x14ac:dyDescent="0.25">
      <c r="A3813" s="2" t="s">
        <v>1490</v>
      </c>
    </row>
    <row r="3814" spans="1:1" x14ac:dyDescent="0.25">
      <c r="A3814" s="1" t="s">
        <v>72</v>
      </c>
    </row>
    <row r="3815" spans="1:1" x14ac:dyDescent="0.25">
      <c r="A3815" s="2"/>
    </row>
    <row r="3816" spans="1:1" x14ac:dyDescent="0.25">
      <c r="A3816" s="5">
        <v>0.18541666666666667</v>
      </c>
    </row>
    <row r="3817" spans="1:1" ht="90" x14ac:dyDescent="0.25">
      <c r="A3817" s="4" t="s">
        <v>1491</v>
      </c>
    </row>
    <row r="3818" spans="1:1" ht="33.75" x14ac:dyDescent="0.25">
      <c r="A3818" s="2" t="s">
        <v>1463</v>
      </c>
    </row>
    <row r="3819" spans="1:1" x14ac:dyDescent="0.25">
      <c r="A3819" s="1" t="s">
        <v>72</v>
      </c>
    </row>
    <row r="3820" spans="1:1" x14ac:dyDescent="0.25">
      <c r="A3820" s="2"/>
    </row>
    <row r="3821" spans="1:1" x14ac:dyDescent="0.25">
      <c r="A3821" s="5">
        <v>0.2638888888888889</v>
      </c>
    </row>
    <row r="3822" spans="1:1" ht="105" x14ac:dyDescent="0.25">
      <c r="A3822" s="4" t="s">
        <v>1492</v>
      </c>
    </row>
    <row r="3823" spans="1:1" ht="33.75" x14ac:dyDescent="0.25">
      <c r="A3823" s="2" t="s">
        <v>1493</v>
      </c>
    </row>
    <row r="3824" spans="1:1" x14ac:dyDescent="0.25">
      <c r="A3824" s="1" t="s">
        <v>72</v>
      </c>
    </row>
    <row r="3825" spans="1:1" x14ac:dyDescent="0.25">
      <c r="A3825" s="2"/>
    </row>
    <row r="3826" spans="1:1" x14ac:dyDescent="0.25">
      <c r="A3826" s="5">
        <v>0.24444444444444446</v>
      </c>
    </row>
    <row r="3827" spans="1:1" ht="90" x14ac:dyDescent="0.25">
      <c r="A3827" s="4" t="s">
        <v>1494</v>
      </c>
    </row>
    <row r="3828" spans="1:1" ht="33.75" x14ac:dyDescent="0.25">
      <c r="A3828" s="2" t="s">
        <v>1495</v>
      </c>
    </row>
    <row r="3829" spans="1:1" x14ac:dyDescent="0.25">
      <c r="A3829" s="1" t="s">
        <v>72</v>
      </c>
    </row>
    <row r="3830" spans="1:1" x14ac:dyDescent="0.25">
      <c r="A3830" s="2"/>
    </row>
    <row r="3831" spans="1:1" x14ac:dyDescent="0.25">
      <c r="A3831" s="5">
        <v>0.19305555555555554</v>
      </c>
    </row>
    <row r="3832" spans="1:1" ht="150" x14ac:dyDescent="0.25">
      <c r="A3832" s="4" t="s">
        <v>1496</v>
      </c>
    </row>
    <row r="3833" spans="1:1" ht="33.75" x14ac:dyDescent="0.25">
      <c r="A3833" s="2" t="s">
        <v>1497</v>
      </c>
    </row>
    <row r="3834" spans="1:1" x14ac:dyDescent="0.25">
      <c r="A3834" s="1" t="s">
        <v>72</v>
      </c>
    </row>
    <row r="3835" spans="1:1" x14ac:dyDescent="0.25">
      <c r="A3835" s="2"/>
    </row>
    <row r="3836" spans="1:1" x14ac:dyDescent="0.25">
      <c r="A3836" s="6">
        <v>1.0513888888888889</v>
      </c>
    </row>
    <row r="3837" spans="1:1" ht="165" x14ac:dyDescent="0.25">
      <c r="A3837" s="4" t="s">
        <v>1498</v>
      </c>
    </row>
    <row r="3838" spans="1:1" ht="33.75" x14ac:dyDescent="0.25">
      <c r="A3838" s="2" t="s">
        <v>1499</v>
      </c>
    </row>
    <row r="3839" spans="1:1" x14ac:dyDescent="0.25">
      <c r="A3839" s="1" t="s">
        <v>72</v>
      </c>
    </row>
    <row r="3840" spans="1:1" x14ac:dyDescent="0.25">
      <c r="A3840" s="2"/>
    </row>
    <row r="3841" spans="1:1" x14ac:dyDescent="0.25">
      <c r="A3841" s="5">
        <v>0.23402777777777781</v>
      </c>
    </row>
    <row r="3842" spans="1:1" ht="165" x14ac:dyDescent="0.25">
      <c r="A3842" s="4" t="s">
        <v>1500</v>
      </c>
    </row>
    <row r="3843" spans="1:1" ht="33.75" x14ac:dyDescent="0.25">
      <c r="A3843" s="2" t="s">
        <v>1501</v>
      </c>
    </row>
  </sheetData>
  <hyperlinks>
    <hyperlink ref="A3" r:id="rId1" display="https://www.youtube.com/watch?v=9aF65t9Qkjg" xr:uid="{A9FE670C-AA62-432C-9699-6FF1D53DD7F8}"/>
    <hyperlink ref="A4" r:id="rId2" tooltip="Plantation Conclave - 2017 Raj Bhavan, Mumbai" display="https://www.youtube.com/watch?v=9aF65t9Qkjg" xr:uid="{275E050E-1CF1-433E-8689-09C3BE81758C}"/>
    <hyperlink ref="A7" r:id="rId3" display="https://www.youtube.com/watch?v=93_vxt3GDHA" xr:uid="{93773F0C-8869-47FB-9E70-B25C88D20B29}"/>
    <hyperlink ref="A8" r:id="rId4" tooltip="Bike Rally with Sadhguru - Mumbai Rally For Rivers" display="https://www.youtube.com/watch?v=93_vxt3GDHA" xr:uid="{55FBB9DE-A169-41AB-A13A-5E4B2557D14D}"/>
    <hyperlink ref="A11" r:id="rId5" display="https://www.youtube.com/watch?v=e4vGZo9REBA" xr:uid="{21E607D5-D0DA-4950-BB57-5544EB39593C}"/>
    <hyperlink ref="A12" r:id="rId6" tooltip="Rally For Rivers - Hyderabad Glimpses" display="https://www.youtube.com/watch?v=e4vGZo9REBA" xr:uid="{ECDCF276-0C70-49CC-9D1C-5BE276410549}"/>
    <hyperlink ref="A15" r:id="rId7" display="https://www.youtube.com/watch?v=pZWZb6E9HqE" xr:uid="{69B93DDD-0D43-4579-9687-1CD5F783555F}"/>
    <hyperlink ref="A16" r:id="rId8" tooltip="Solapur Welcome Sadhguru - Rally For Rivers" display="https://www.youtube.com/watch?v=pZWZb6E9HqE" xr:uid="{A597A814-82E7-4876-962C-7418E2F06704}"/>
    <hyperlink ref="A19" r:id="rId9" display="https://www.youtube.com/watch?v=O5uVCgb4o_Q" xr:uid="{0793F3DD-DF1B-4295-A391-B8C6BCBC21D7}"/>
    <hyperlink ref="A20" r:id="rId10" tooltip="Students Chanting Nadi Sthuthi With Sadhguru" display="https://www.youtube.com/watch?v=O5uVCgb4o_Q" xr:uid="{31341550-F513-4641-88DB-A828A7F46D6E}"/>
    <hyperlink ref="A23" r:id="rId11" display="https://www.youtube.com/watch?v=XtbsoWA9DZY" xr:uid="{3D170A2D-B5A1-4323-8951-BB5A0A4797FC}"/>
    <hyperlink ref="A24" r:id="rId12" tooltip="Rally For Rivers - Vijayawada Glimpses" display="https://www.youtube.com/watch?v=XtbsoWA9DZY" xr:uid="{C1F86A1C-A538-4E75-90E6-C0B9FAC47CFB}"/>
    <hyperlink ref="A27" r:id="rId13" display="https://www.youtube.com/watch?v=mjekd4noS1U" xr:uid="{A104A387-8B8F-4B5B-9913-B1BC303BF4D7}"/>
    <hyperlink ref="A28" r:id="rId14" tooltip="Rally For Rivers - Chennai Glimpses" display="https://www.youtube.com/watch?v=mjekd4noS1U" xr:uid="{7F83305D-FFEE-4590-BF72-E040D370F48D}"/>
    <hyperlink ref="A31" r:id="rId15" display="https://www.youtube.com/watch?v=lpsxkA2cvC8" xr:uid="{220C2BF4-26C8-447C-B73B-610DA034C706}"/>
    <hyperlink ref="A32" r:id="rId16" tooltip="CM Chandrababu Naidu &amp; Dr. Rajendra Singh RallyforRivers" display="https://www.youtube.com/watch?v=lpsxkA2cvC8" xr:uid="{55E80661-92F5-42CE-8C62-8FD7EBFE3D5D}"/>
    <hyperlink ref="A35" r:id="rId17" display="https://www.youtube.com/watch?v=gJTlhZX4Hkc&amp;t=13016s" xr:uid="{9F767675-608D-4D35-B2CF-8A1D33A06D81}"/>
    <hyperlink ref="A36" r:id="rId18" tooltip="Rally for Rivers - Day 12 - Hyderabad" display="https://www.youtube.com/watch?v=gJTlhZX4Hkc&amp;t=13016s" xr:uid="{F61FD5A4-7887-49EA-B337-FF103F1B660B}"/>
    <hyperlink ref="A39" r:id="rId19" display="https://www.youtube.com/watch?v=Qy0XLnt1fy0" xr:uid="{F8594620-CF0A-407B-B026-4343DD09AC45}"/>
    <hyperlink ref="A40" r:id="rId20" tooltip="CM Chandrababu Naidu &amp; Dr. Rajendra Singh Rally for Rivers" display="https://www.youtube.com/watch?v=Qy0XLnt1fy0" xr:uid="{129B5736-A2E2-4F31-AF7D-0243B5AB5659}"/>
    <hyperlink ref="A43" r:id="rId21" display="https://www.youtube.com/watch?v=kGAAAD87QHU" xr:uid="{4C2E6908-B617-4C45-9D22-91776CB47AAB}"/>
    <hyperlink ref="A44" r:id="rId22" tooltip="Rally For Rivers - Thiruvananthapuram Glimpses" display="https://www.youtube.com/watch?v=kGAAAD87QHU" xr:uid="{973A0FFC-2FA8-4011-8F11-A7A80A18E8B6}"/>
    <hyperlink ref="A47" r:id="rId23" display="https://www.youtube.com/watch?v=MAbYineBfRE" xr:uid="{7C15DE18-E139-4D02-8A48-8B14D7ABBB39}"/>
    <hyperlink ref="A48" r:id="rId24" tooltip="Rally For Rivers - Bengaluru Glimpses" display="https://www.youtube.com/watch?v=MAbYineBfRE" xr:uid="{0A2C4E70-DE68-4D87-8DBA-A6426AC3FF2C}"/>
    <hyperlink ref="A51" r:id="rId25" display="https://www.youtube.com/watch?v=CYeL5_bG1ZE" xr:uid="{469BE473-7225-4D28-BBB4-0FFF7D270D17}"/>
    <hyperlink ref="A52" r:id="rId26" tooltip="Rally For Rivers - Kanyakumari Glimpses" display="https://www.youtube.com/watch?v=CYeL5_bG1ZE" xr:uid="{549B73B3-01EA-4AD0-9505-33852F6BE7B3}"/>
    <hyperlink ref="A55" r:id="rId27" display="https://www.youtube.com/watch?v=VbBQa7cMmrI" xr:uid="{6C6B5DE9-6CD1-43AD-A32A-6C14E5438553}"/>
    <hyperlink ref="A56" r:id="rId28" tooltip="Rally For Rivers - Mysore Glimpses" display="https://www.youtube.com/watch?v=VbBQa7cMmrI" xr:uid="{7BFDC06A-B228-4E71-B134-3CA7613B1D0A}"/>
    <hyperlink ref="A59" r:id="rId29" display="https://www.youtube.com/watch?v=gNPquC9iG_Q&amp;t=80s" xr:uid="{C9420914-7A15-40D0-8A65-AF7B5CCCA8D5}"/>
    <hyperlink ref="A60" r:id="rId30" tooltip="Rally for Rivers - Day 11 - Vijayawada" display="https://www.youtube.com/watch?v=gNPquC9iG_Q&amp;t=80s" xr:uid="{1E7D3C20-8D75-41AB-99F4-2B2AB34DDCD2}"/>
    <hyperlink ref="A63" r:id="rId31" display="https://www.youtube.com/watch?v=sWgV3y52un0" xr:uid="{82A6DBC9-36D6-4CF5-AE3F-B784049CB9DA}"/>
    <hyperlink ref="A64" r:id="rId32" tooltip="Rally for Rivers - Day 7 - Bengaluru" display="https://www.youtube.com/watch?v=sWgV3y52un0" xr:uid="{CAF9EF14-2B98-42AE-8331-4EE84204700C}"/>
    <hyperlink ref="A67" r:id="rId33" display="https://www.youtube.com/watch?v=9pUaOAphN5s" xr:uid="{8FDF021D-A7C9-415B-8A5F-1E7EB18AE9DC}"/>
    <hyperlink ref="A68" r:id="rId34" tooltip="Sadhguru on a Motorcycle during Rally for Rivers" display="https://www.youtube.com/watch?v=9pUaOAphN5s" xr:uid="{EC5BC33B-26A2-4F77-BA53-4CD3C6E35D74}"/>
    <hyperlink ref="A71" r:id="rId35" display="https://www.youtube.com/watch?v=A_H3mNLX8Xc" xr:uid="{2C87F99C-1220-4D16-98AD-73FCA83D36C8}"/>
    <hyperlink ref="A72" r:id="rId36" tooltip="IIT Madras Students In Conversation with Sadhguru" display="https://www.youtube.com/watch?v=A_H3mNLX8Xc" xr:uid="{89F3D149-A3F9-42B0-B14C-3F0F927F0C1C}"/>
    <hyperlink ref="A75" r:id="rId37" display="https://www.youtube.com/watch?v=HNVvQij4r4E" xr:uid="{B48DBFB7-EF7C-4B13-BB77-A85711A99FBB}"/>
    <hyperlink ref="A76" r:id="rId38" tooltip="Rally for Rivers - Day 8 - Chennai" display="https://www.youtube.com/watch?v=HNVvQij4r4E" xr:uid="{97B1E351-F6E5-45A3-A375-3C58E94193C0}"/>
    <hyperlink ref="A79" r:id="rId39" display="https://www.youtube.com/watch?v=_-xnZmJwkYc" xr:uid="{5DE89A5E-6B8C-4175-9F3B-4CD3E3070571}"/>
    <hyperlink ref="A80" r:id="rId40" tooltip="Rally for Rivers - Day 6 - Mysore" display="https://www.youtube.com/watch?v=_-xnZmJwkYc" xr:uid="{DADE15E3-3A86-4B0C-B051-A856A5B014A9}"/>
    <hyperlink ref="A83" r:id="rId41" display="https://www.youtube.com/watch?v=puRWLEvIszo" xr:uid="{55DAEF13-C332-4A21-9E68-6A5FA7A8AE09}"/>
    <hyperlink ref="A84" r:id="rId42" tooltip="Tamil - An Entire Civilization, Not Just a Language" display="https://www.youtube.com/watch?v=puRWLEvIszo" xr:uid="{0A1B78DF-6CD7-4421-A70B-25C0EF733374}"/>
    <hyperlink ref="A87" r:id="rId43" display="https://www.youtube.com/watch?v=_dxk_DhK8bo" xr:uid="{ADA3842C-F9C6-44DB-AAA2-639C36737B26}"/>
    <hyperlink ref="A88" r:id="rId44" tooltip="The Southern Roots of the Rally" display="https://www.youtube.com/watch?v=_dxk_DhK8bo" xr:uid="{21C4B57A-9CAF-49D2-A18E-69FB5A7C4E67}"/>
    <hyperlink ref="A91" r:id="rId45" display="https://www.youtube.com/watch?v=Md8J3P5kQg8" xr:uid="{664D78A0-BE17-4E09-BA00-996354D255B5}"/>
    <hyperlink ref="A92" r:id="rId46" tooltip="Rally for Rivers - Day 5 - Pondicherry" display="https://www.youtube.com/watch?v=Md8J3P5kQg8" xr:uid="{4EE4BA43-40DF-4DE3-B3B7-ACF7846A6579}"/>
    <hyperlink ref="A95" r:id="rId47" display="https://www.youtube.com/watch?v=SUdrxzTSSXE" xr:uid="{F2CF92CB-ECF0-47F9-AE02-9EBC06ADE233}"/>
    <hyperlink ref="A96" r:id="rId48" tooltip="Rally for Rivers - Day 4 - Tiruchirappalli" display="https://www.youtube.com/watch?v=SUdrxzTSSXE" xr:uid="{34A1A085-5262-47C2-95EE-D482DEB00D28}"/>
    <hyperlink ref="A99" r:id="rId49" display="https://www.youtube.com/watch?v=p4d593QWmA8" xr:uid="{8155FB11-C19B-4092-BA7D-5EA4B17BA08A}"/>
    <hyperlink ref="A100" r:id="rId50" tooltip="Rally for Rivers Day 3 - Thiruvananthapuram" display="https://www.youtube.com/watch?v=p4d593QWmA8" xr:uid="{0CE3650D-B485-4FD0-AE38-A3DEDCA7576F}"/>
    <hyperlink ref="A103" r:id="rId51" display="https://www.youtube.com/watch?v=2JK7uAexvUg" xr:uid="{422D4E48-682D-41B5-B451-A8865D42C4C6}"/>
    <hyperlink ref="A104" r:id="rId52" tooltip="Hitting Land's End" display="https://www.youtube.com/watch?v=2JK7uAexvUg" xr:uid="{361ADEC9-8DC1-434E-9338-39E450F2FECF}"/>
    <hyperlink ref="A107" r:id="rId53" display="https://www.youtube.com/watch?v=ijQd9mqMgCc" xr:uid="{F8C2B131-F5C9-4F10-97AD-8455383E512D}"/>
    <hyperlink ref="A108" r:id="rId54" tooltip="What is your Message on Religious Tolerance, Sadhguru?" display="https://www.youtube.com/watch?v=ijQd9mqMgCc" xr:uid="{6D1AAF3C-A2B8-4FC9-B4B0-331BB5952C93}"/>
    <hyperlink ref="A111" r:id="rId55" display="https://www.youtube.com/watch?v=WEmcHkB7VUk" xr:uid="{D462FB6B-872A-4042-8F43-385A1F8B1053}"/>
    <hyperlink ref="A112" r:id="rId56" tooltip="Rally for Rivers Day 2 - Kanyakumari" display="https://www.youtube.com/watch?v=WEmcHkB7VUk" xr:uid="{F4BB808A-8927-49E4-856E-B6986B60B139}"/>
    <hyperlink ref="A115" r:id="rId57" display="https://www.youtube.com/watch?v=JTYhqegZ0og" xr:uid="{C4188CB2-07D9-4F11-824F-C776195F6A49}"/>
    <hyperlink ref="A116" r:id="rId58" tooltip="Rally for Rivers Flag-Off - Coimbatore Glimpses" display="https://www.youtube.com/watch?v=JTYhqegZ0og" xr:uid="{1023D6B5-BE24-41C3-9DC3-51FE769C12B4}"/>
    <hyperlink ref="A119" r:id="rId59" display="https://www.youtube.com/watch?v=XfC9fuqIrnA" xr:uid="{19C881FF-BB83-474D-A284-D9DA259FEE31}"/>
    <hyperlink ref="A120" r:id="rId60" tooltip="Rally for Rivers Day 2 - Madurai" display="https://www.youtube.com/watch?v=XfC9fuqIrnA" xr:uid="{0926D2B8-55FD-492A-9F05-585C58649664}"/>
    <hyperlink ref="A123" r:id="rId61" display="https://www.youtube.com/watch?v=BxVOOGeOuq0" xr:uid="{4422B52F-95A4-4F88-B750-F75262E6A29A}"/>
    <hyperlink ref="A124" r:id="rId62" tooltip="Rally for Rivers Day 1 - Flag off at Coimbatore" display="https://www.youtube.com/watch?v=BxVOOGeOuq0" xr:uid="{E3E513DA-4648-40B7-9226-E50392E20BC6}"/>
    <hyperlink ref="A127" r:id="rId63" display="https://www.youtube.com/watch?v=F4-QgH_wHZw" xr:uid="{EBD456B1-4F50-42DA-9358-757BCDA414B3}"/>
    <hyperlink ref="A128" r:id="rId64" tooltip="Rally for Rivers - Save Our Soil" display="https://www.youtube.com/watch?v=F4-QgH_wHZw" xr:uid="{CD0A3E67-A29F-4069-863E-768D9BEA7D26}"/>
    <hyperlink ref="A131" r:id="rId65" display="https://www.youtube.com/watch?v=G_8RwctMshw" xr:uid="{30568DD3-21BD-46C1-83DD-295362C3EC2D}"/>
    <hyperlink ref="A132" r:id="rId66" tooltip="It's Now or Never! Rally for Rivers" display="https://www.youtube.com/watch?v=G_8RwctMshw" xr:uid="{8619F4AF-8FF7-4879-9533-0D9172A169B5}"/>
    <hyperlink ref="A135" r:id="rId67" display="https://www.youtube.com/watch?v=An-3oRTlCvY" xr:uid="{B1716E8D-DFFA-4C65-9185-931F6785F190}"/>
    <hyperlink ref="A136" r:id="rId68" tooltip="Supporting Entrepreneurship in Developing Nations" display="https://www.youtube.com/watch?v=An-3oRTlCvY" xr:uid="{BE75FC1A-953A-4853-A39A-33AE5D0D9121}"/>
    <hyperlink ref="A139" r:id="rId69" display="https://www.youtube.com/watch?v=ImX6YDZlOLw" xr:uid="{73633082-879A-4E4E-ACB0-5EAC820E0375}"/>
    <hyperlink ref="A140" r:id="rId70" tooltip="Rally For Rivers Day - Sept 1st." display="https://www.youtube.com/watch?v=ImX6YDZlOLw" xr:uid="{DD44A1EC-6E50-49E1-B2C6-9FBC31A189FC}"/>
    <hyperlink ref="A143" r:id="rId71" display="https://www.youtube.com/watch?v=_16_fWrQYMg" xr:uid="{BCA9B080-823B-486E-9392-4A5431E3BB6E}"/>
    <hyperlink ref="A144" r:id="rId72" tooltip="Sadhguru on Pregnancy &amp; Motherhood" display="https://www.youtube.com/watch?v=_16_fWrQYMg" xr:uid="{AA131621-E73D-44B8-AAE0-E6C86FD670BD}"/>
    <hyperlink ref="A147" r:id="rId73" display="https://www.youtube.com/watch?v=TIuhO3ng3hU" xr:uid="{CCFF9C0C-B1BC-4B1A-80E0-D38A850F7BA9}"/>
    <hyperlink ref="A148" r:id="rId74" tooltip="Time &amp; Space: Concept or Reality?" display="https://www.youtube.com/watch?v=TIuhO3ng3hU" xr:uid="{76534188-0F17-4A3E-9B2A-7FCAA99BD135}"/>
    <hyperlink ref="A152" r:id="rId75" display="https://www.youtube.com/watch?v=xBkn7-YopVI" xr:uid="{F8A8DC17-7C39-4BF0-94E7-3343852FA03F}"/>
    <hyperlink ref="A153" r:id="rId76" tooltip="Sadhguru's Independence Day Message - 2017" display="https://www.youtube.com/watch?v=xBkn7-YopVI" xr:uid="{EB837DDB-FA95-4327-9A1C-AA8B3753A8FE}"/>
    <hyperlink ref="A156" r:id="rId77" display="https://www.youtube.com/watch?v=fvbLWfgnngg" xr:uid="{E13757E0-3DDF-4EB0-A281-D54CC6F6009D}"/>
    <hyperlink ref="A157" r:id="rId78" tooltip="Sadhguru on Strategic Planning and Sustainable Business Development" display="https://www.youtube.com/watch?v=fvbLWfgnngg" xr:uid="{531CAFF3-6B83-496E-A636-47A1991CEE18}"/>
    <hyperlink ref="A160" r:id="rId79" display="https://www.youtube.com/watch?v=fZ3s222e-sU" xr:uid="{98A3F42A-8531-4010-B9EE-E70EF7C5FD9E}"/>
    <hyperlink ref="A161" r:id="rId80" tooltip="Yoga in a Busy Life: Why is it Needed? - Sadhguru Answers" display="https://www.youtube.com/watch?v=fZ3s222e-sU" xr:uid="{F486FCBE-F05A-4A39-8B80-CD21145BB171}"/>
    <hyperlink ref="A164" r:id="rId81" display="https://www.youtube.com/watch?v=od4ugnkeTyw" xr:uid="{EEE3C732-C887-4CCE-B61F-A0189989E633}"/>
    <hyperlink ref="A165" r:id="rId82" tooltip="What Does It Take to Reach Enlightenment?" display="https://www.youtube.com/watch?v=od4ugnkeTyw" xr:uid="{E1F7A0FD-0BD2-4942-9DBA-E547815AD354}"/>
    <hyperlink ref="A169" r:id="rId83" display="https://www.youtube.com/watch?v=9JXgb23tkvQ" xr:uid="{D43F37EE-3517-4C0D-A0B5-6A3E12CFA845}"/>
    <hyperlink ref="A170" r:id="rId84" tooltip="What Doesn’t Work, Don’t Pass It On!" display="https://www.youtube.com/watch?v=9JXgb23tkvQ" xr:uid="{2093A736-80C6-4C23-AE59-5AD955D6D257}"/>
    <hyperlink ref="A173" r:id="rId85" display="https://www.youtube.com/watch?v=s4eSFy_5CRg" xr:uid="{21554487-9919-4D9E-975C-C8293FD16C4B}"/>
    <hyperlink ref="A174" r:id="rId86" tooltip="Stop Raising the Bar of Survival: Sadhguru at MIT" display="https://www.youtube.com/watch?v=s4eSFy_5CRg" xr:uid="{F2855E43-9798-48C3-A1CB-CEEBB623654D}"/>
    <hyperlink ref="A178" r:id="rId87" display="https://www.youtube.com/watch?v=_tg1OaK_JzM" xr:uid="{1B084E0F-58EF-4C50-B642-B8DB721C7879}"/>
    <hyperlink ref="A179" r:id="rId88" tooltip="Rally for Rivers – Save India’s Lifelines" display="https://www.youtube.com/watch?v=_tg1OaK_JzM" xr:uid="{C1E6B3B2-3EDB-45FE-8923-94F78FEBFD1F}"/>
    <hyperlink ref="A182" r:id="rId89" display="https://www.youtube.com/watch?v=ocWwSArbytE" xr:uid="{0D9B0AC3-4284-4F50-9816-07B8B465EE8F}"/>
    <hyperlink ref="A183" r:id="rId90" tooltip="Life Literacy - Perception Beyond Survival" display="https://www.youtube.com/watch?v=ocWwSArbytE" xr:uid="{DAC03DAA-24C9-4A84-BC37-6530A8B55E39}"/>
    <hyperlink ref="A186" r:id="rId91" display="https://www.youtube.com/watch?v=2Veg6rHjaMw" xr:uid="{A9F0D3E2-3363-45E8-AACE-BD301292FA93}"/>
    <hyperlink ref="A187" r:id="rId92" tooltip="Physical Presence of Guru not Required" display="https://www.youtube.com/watch?v=2Veg6rHjaMw" xr:uid="{3A8BAA72-749F-4A50-BD24-C156EAFBC042}"/>
    <hyperlink ref="A190" r:id="rId93" display="https://www.youtube.com/watch?v=e8yOgLdBZFE" xr:uid="{E1A20CA4-FCEF-4D60-A853-5BA76A1CBB29}"/>
    <hyperlink ref="A191" r:id="rId94" tooltip="Investing in Interiority - Sadhguru on China’s Future" display="https://www.youtube.com/watch?v=e8yOgLdBZFE" xr:uid="{3D90C717-CC01-4CDF-B80C-BB9FC2DEFE67}"/>
    <hyperlink ref="A194" r:id="rId95" display="https://www.youtube.com/watch?v=yjx1z2rzL34" xr:uid="{FD3EB8D1-786C-48CB-93CC-265A96B3082F}"/>
    <hyperlink ref="A195" r:id="rId96" tooltip="Karma is not the Problem" display="https://www.youtube.com/watch?v=yjx1z2rzL34" xr:uid="{F988D7F4-8D60-4995-9512-464B66F482E1}"/>
    <hyperlink ref="A199" r:id="rId97" display="https://www.youtube.com/watch?v=tHl9jLqFUQI" xr:uid="{C393ADA4-5C3E-4981-B77A-B1429000DE4C}"/>
    <hyperlink ref="A200" r:id="rId98" tooltip="Turning Up the Voltage" display="https://www.youtube.com/watch?v=tHl9jLqFUQI" xr:uid="{F68EC5AD-525E-436B-881A-D1A4B7C69DF1}"/>
    <hyperlink ref="A203" r:id="rId99" display="https://www.youtube.com/watch?v=IHJHVuQ5E5E" xr:uid="{6F45C45D-E320-4E86-ADB0-6BCF39B7E487}"/>
    <hyperlink ref="A204" r:id="rId100" tooltip="Violence Against Women - Sadhguru Speaks" display="https://www.youtube.com/watch?v=IHJHVuQ5E5E" xr:uid="{0DB2EB11-1CA1-4098-90A8-9A970D594301}"/>
    <hyperlink ref="A207" r:id="rId101" display="https://www.youtube.com/watch?v=ndMz7LiSRhw" xr:uid="{B27A29E8-B541-4AAA-B4D7-EB1F649F2239}"/>
    <hyperlink ref="A208" r:id="rId102" tooltip="Love a Chemical Hijack - Shekhar Kapur with Sadhguru" display="https://www.youtube.com/watch?v=ndMz7LiSRhw" xr:uid="{CC9A927F-30F5-46C0-8947-42575F3327CD}"/>
    <hyperlink ref="A211" r:id="rId103" display="https://www.youtube.com/watch?v=coX6aUiBunw" xr:uid="{91CFBEB7-4830-4DC7-AC7F-781709F5FB42}"/>
    <hyperlink ref="A212" r:id="rId104" tooltip="Twilight Moments - Pancha Bhuta Aradhana" display="https://www.youtube.com/watch?v=coX6aUiBunw" xr:uid="{DED44FE7-D4FC-4FE0-BF43-02CF5C7B9196}"/>
    <hyperlink ref="A215" r:id="rId105" display="https://www.youtube.com/watch?v=q7JlZxcH_i4" xr:uid="{FD4C175A-1DBE-4495-9293-855C0B95A4B2}"/>
    <hyperlink ref="A216" r:id="rId106" tooltip="Adiyogi Alayam –  Establishing a Sacred Space" display="https://www.youtube.com/watch?v=q7JlZxcH_i4" xr:uid="{A749659F-F998-476D-A918-4FA82880247A}"/>
    <hyperlink ref="A219" r:id="rId107" display="https://www.youtube.com/watch?v=5GnUWkrEXVs" xr:uid="{202853A6-CF8F-4F19-8C37-D0AF7CC91C41}"/>
    <hyperlink ref="A220" r:id="rId108" tooltip="Shekhar Kapur asks Sadhguru about Death" display="https://www.youtube.com/watch?v=5GnUWkrEXVs" xr:uid="{112612B1-3121-4F25-8BA8-B066AB1F2C0B}"/>
    <hyperlink ref="A223" r:id="rId109" display="https://www.youtube.com/watch?v=p5nzZEOm2YE" xr:uid="{79B0AA0F-0CFD-438B-810A-4ABDEFF84D5B}"/>
    <hyperlink ref="A224" r:id="rId110" tooltip="Sadhguru's Enlightenment - In His Own Words" display="https://www.youtube.com/watch?v=p5nzZEOm2YE" xr:uid="{E1049BE8-D0D4-45F3-B26D-6A8AF6B82B8F}"/>
    <hyperlink ref="A227" r:id="rId111" display="https://www.youtube.com/watch?v=dDxk_qVS6H0" xr:uid="{7D8C5781-13D7-4E93-883A-92C46A88F3D2}"/>
    <hyperlink ref="A228" r:id="rId112" tooltip="Twilight Moments - Adiyogi Alayam" display="https://www.youtube.com/watch?v=dDxk_qVS6H0" xr:uid="{F461FDDD-F654-4F99-8B6F-7B781FE05E4D}"/>
    <hyperlink ref="A231" r:id="rId113" display="https://www.youtube.com/watch?v=CmVQuiT0OTw" xr:uid="{A41FADB1-F703-4EB2-A121-0F25499FE61E}"/>
    <hyperlink ref="A232" r:id="rId114" tooltip="Fighting Your Own Thoughts" display="https://www.youtube.com/watch?v=CmVQuiT0OTw" xr:uid="{EAD7A8D5-3304-4C3B-8BAF-F21FD8EFA14C}"/>
    <hyperlink ref="A236" r:id="rId115" display="https://www.youtube.com/watch?v=ab16_RHzTL4" xr:uid="{CBB0B78E-2927-4FD0-9E2B-7D48A471C909}"/>
    <hyperlink ref="A237" r:id="rId116" tooltip="Mystic Eye with Sadhguru in Chennai on 20th Aug, 2017" display="https://www.youtube.com/watch?v=ab16_RHzTL4" xr:uid="{FB1BDBFE-D60A-4575-A0EC-AF5B31BAA017}"/>
    <hyperlink ref="A240" r:id="rId117" display="https://www.youtube.com/watch?v=if9G7Tt-sZE" xr:uid="{62070DA6-D8C9-43C7-B283-2A114916244A}"/>
    <hyperlink ref="A241" r:id="rId118" tooltip="Spirituality is not a Disability" display="https://www.youtube.com/watch?v=if9G7Tt-sZE" xr:uid="{2616100D-3819-4C76-BFA4-52736EC26A7D}"/>
    <hyperlink ref="A244" r:id="rId119" display="https://www.youtube.com/watch?v=Ds5l8U_ZjlI" xr:uid="{81A023A8-EFAF-4D0F-87A6-331AA56D9921}"/>
    <hyperlink ref="A245" r:id="rId120" tooltip="Seeking a Deeper Experience of Life" display="https://www.youtube.com/watch?v=Ds5l8U_ZjlI" xr:uid="{B987EBE8-C50D-4A56-8C94-F6EFD028830F}"/>
    <hyperlink ref="A248" r:id="rId121" display="https://www.youtube.com/watch?v=pGp0-l7ybbg" xr:uid="{2128E9B2-D614-44C5-8383-567B94EC90C7}"/>
    <hyperlink ref="A249" r:id="rId122" tooltip="Don’t Use an Airplane as a Bullock Cart" display="https://www.youtube.com/watch?v=pGp0-l7ybbg" xr:uid="{605D379B-ACC2-49B3-AECA-12FB40A1A647}"/>
    <hyperlink ref="A253" r:id="rId123" display="https://www.youtube.com/watch?v=k9dkhESbi5A" xr:uid="{79678000-01F1-45AD-8061-BCCF5DD4E53D}"/>
    <hyperlink ref="A254" r:id="rId124" tooltip="Rally for Rivers - Campaign Launch by Sadhguru" display="https://www.youtube.com/watch?v=k9dkhESbi5A" xr:uid="{13F985B5-980B-40DB-B77D-815F2CE2A37D}"/>
    <hyperlink ref="A257" r:id="rId125" display="https://www.youtube.com/watch?v=A8ugf6olz3M" xr:uid="{E6C94D9B-649B-468A-91F7-9EF11EBEBBFE}"/>
    <hyperlink ref="A258" r:id="rId126" tooltip="Evolving into Consciousness" display="https://www.youtube.com/watch?v=A8ugf6olz3M" xr:uid="{5561FDA3-076B-4560-BDEB-3C625C702BE6}"/>
    <hyperlink ref="A261" r:id="rId127" display="https://www.youtube.com/watch?v=0hSCclbhNN4" xr:uid="{467D0D56-BE1E-4FF5-AD38-DB87EEA5C978}"/>
    <hyperlink ref="A262" r:id="rId128" tooltip="Keeping Your Tricks Aside" display="https://www.youtube.com/watch?v=0hSCclbhNN4" xr:uid="{81A1C7AC-D0B5-4C39-92E1-4A8C70042BCB}"/>
    <hyperlink ref="A266" r:id="rId129" display="https://www.youtube.com/watch?v=_YeKLnNv10o" xr:uid="{A3069FCB-2F3A-4375-BE50-EAB4DE555F18}"/>
    <hyperlink ref="A267" r:id="rId130" tooltip="Guru Purnima with Sadhguru (2017) - Live" display="https://www.youtube.com/watch?v=_YeKLnNv10o" xr:uid="{A3ECED3A-1906-4CCC-AF27-A489E1BFCDE0}"/>
    <hyperlink ref="A270" r:id="rId131" display="https://www.youtube.com/watch?v=a9ClS6n6cuM" xr:uid="{BC32595E-BA50-4085-A026-0A40788C0E31}"/>
    <hyperlink ref="A271" r:id="rId132" tooltip="From “Only Human” to “I Am Human!”" display="https://www.youtube.com/watch?v=a9ClS6n6cuM" xr:uid="{683322BC-DD97-4178-B126-BD4FEE4D84C7}"/>
    <hyperlink ref="A274" r:id="rId133" display="https://www.youtube.com/watch?v=GvIhe7-wsUQ" xr:uid="{942FE83E-2180-4DFB-81EF-EFBDF32D7528}"/>
    <hyperlink ref="A275" r:id="rId134" tooltip="Taking Charge of Prana" display="https://www.youtube.com/watch?v=GvIhe7-wsUQ" xr:uid="{E13934A0-D2C0-41C5-8427-78A2EF9FE6AA}"/>
    <hyperlink ref="A279" r:id="rId135" display="https://www.youtube.com/watch?v=UgWTQ03HgBA" xr:uid="{313D0AA4-E604-4F16-A605-13D35FA2631D}"/>
    <hyperlink ref="A280" r:id="rId136" tooltip="Like and Dislike, the Basis of Bondage" display="https://www.youtube.com/watch?v=UgWTQ03HgBA" xr:uid="{D4A8C73E-3EAB-4F52-BA16-C2CACAB4FA94}"/>
    <hyperlink ref="A283" r:id="rId137" display="https://www.youtube.com/watch?v=w2Qr6P-_3Qk" xr:uid="{FC23E62C-9E1F-49A5-8CA9-5C38E736FB6D}"/>
    <hyperlink ref="A284" r:id="rId138" tooltip="Shiva – Perception Beyond the Physical" display="https://www.youtube.com/watch?v=w2Qr6P-_3Qk" xr:uid="{9DF3641E-C921-44FA-BD51-2EBE2F599BFD}"/>
    <hyperlink ref="A288" r:id="rId139" display="https://www.youtube.com/watch?v=8_NFRDQrPpE" xr:uid="{8FD3D9D7-A44A-4B19-874D-2D3413D7AF93}"/>
    <hyperlink ref="A289" r:id="rId140" tooltip="Offering Yoga to our Soldiers" display="https://www.youtube.com/watch?v=8_NFRDQrPpE" xr:uid="{A6FC8BDE-CE3A-43EF-9934-57A6466498AC}"/>
    <hyperlink ref="A292" r:id="rId141" display="https://www.youtube.com/watch?v=8bVHgY4doDo" xr:uid="{54DCFA75-BC57-4E3C-851F-4B35E15DDB85}"/>
    <hyperlink ref="A293" r:id="rId142" tooltip="Why Yogis Should Run the World" display="https://www.youtube.com/watch?v=8bVHgY4doDo" xr:uid="{C8DFA02B-83EF-491C-B4E0-36B7890F5F7F}"/>
    <hyperlink ref="A296" r:id="rId143" display="https://www.youtube.com/watch?v=_4D_7K9_64o" xr:uid="{A7609E36-B2B1-44E1-9E7E-8887CA760195}"/>
    <hyperlink ref="A297" r:id="rId144" tooltip="Sadhguru Speaks: Kashmir Stone Pelting Incident" display="https://www.youtube.com/watch?v=_4D_7K9_64o" xr:uid="{98D45CAF-5097-41B2-AEA6-EE0B762C2234}"/>
    <hyperlink ref="A300" r:id="rId145" display="https://www.youtube.com/watch?v=fAxu0w4WWqs" xr:uid="{F49734B1-53A2-4D5F-A525-3413D4C86ADD}"/>
    <hyperlink ref="A301" r:id="rId146" tooltip="Taking Charge of Your 98%" display="https://www.youtube.com/watch?v=fAxu0w4WWqs" xr:uid="{7388457C-197E-4E96-9742-B99C4C35C99E}"/>
    <hyperlink ref="A305" r:id="rId147" display="https://www.youtube.com/watch?v=35g7mzkf_U8" xr:uid="{ABFAC20B-A34B-4247-A9F4-8F9BC85F09F4}"/>
    <hyperlink ref="A306" r:id="rId148" tooltip="Why Do We Offer Milk or Honey on Shivalinga?" display="https://www.youtube.com/watch?v=35g7mzkf_U8" xr:uid="{2C0A8CE1-52F5-4782-8FC6-032E7D2C1591}"/>
    <hyperlink ref="A309" r:id="rId149" display="https://www.youtube.com/watch?v=dITsguJFQoc" xr:uid="{7AC1C5E4-0451-4DD6-B226-66DF5AE6AA4B}"/>
    <hyperlink ref="A310" r:id="rId150" tooltip="Sadhguru’s Message for International Day of Yoga 2017" display="https://www.youtube.com/watch?v=dITsguJFQoc" xr:uid="{141FD3DB-CF4F-416D-886E-2E6573FD7732}"/>
    <hyperlink ref="A313" r:id="rId151" display="https://www.youtube.com/watch?v=Tl3LSdatgdw" xr:uid="{4B0956BE-934E-495F-9153-27AE9495156A}"/>
    <hyperlink ref="A314" r:id="rId152" tooltip="International Day of Yoga 2017 - Live from Isha Yoga Center" display="https://www.youtube.com/watch?v=Tl3LSdatgdw" xr:uid="{F6FDAB20-3504-4C8C-8A67-2AE49FCCA3EC}"/>
    <hyperlink ref="A317" r:id="rId153" display="https://www.youtube.com/watch?v=mYqKjsrFmJA" xr:uid="{7C279C2E-9EB8-41A1-92BA-640301AC3BA9}"/>
    <hyperlink ref="A318" r:id="rId154" tooltip="Four Paths of Yoga" display="https://www.youtube.com/watch?v=mYqKjsrFmJA" xr:uid="{A74477AD-89B8-4887-8AA8-D36BC7E3EBD5}"/>
    <hyperlink ref="A322" r:id="rId155" display="https://www.youtube.com/watch?v=zM4qUybIChY" xr:uid="{D1A5EE2C-BD2A-4F37-B53A-DD3BB0E43AB7}"/>
    <hyperlink ref="A323" r:id="rId156" tooltip="Truth is a Natural Happening" display="https://www.youtube.com/watch?v=zM4qUybIChY" xr:uid="{74C5856B-A7FD-499E-85A5-27D30445D0D0}"/>
    <hyperlink ref="A327" r:id="rId157" display="https://www.youtube.com/watch?v=cB3O2OTCUTM" xr:uid="{1B61BAE5-9FAE-4D1B-BA99-0F0EC2D17229}"/>
    <hyperlink ref="A328" r:id="rId158" tooltip="Yoga for Children and Soldiers" display="https://www.youtube.com/watch?v=cB3O2OTCUTM" xr:uid="{468729E6-64DF-4414-8014-CDCEC28ECB31}"/>
    <hyperlink ref="A331" r:id="rId159" display="https://www.youtube.com/watch?v=JIyzd_2KPZc&amp;t=180s" xr:uid="{37EA7899-F8C3-4E93-8F03-4D3B535CEAD5}"/>
    <hyperlink ref="A332" r:id="rId160" tooltip="India's BSF Officers in Conversation with Sadhguru [Full Episode]" display="https://www.youtube.com/watch?v=JIyzd_2KPZc&amp;t=180s" xr:uid="{31568CD8-1148-4641-A3B4-86D34A1AD217}"/>
    <hyperlink ref="A335" r:id="rId161" display="https://www.youtube.com/watch?v=fGAG9K9D9tI" xr:uid="{584A5B8E-EE3F-410B-960B-F2E4BB00802C}"/>
    <hyperlink ref="A336" r:id="rId162" tooltip="Addressing Inequality and Wealth Distribution" display="https://www.youtube.com/watch?v=fGAG9K9D9tI" xr:uid="{C0B9FB17-2B4A-42DD-9773-5DFB4D947C0F}"/>
    <hyperlink ref="A340" r:id="rId163" display="https://www.youtube.com/watch?v=gAyiBTGuc10" xr:uid="{AD3E9254-78CF-4850-B7BE-3A3891C36EB8}"/>
    <hyperlink ref="A341" r:id="rId164" tooltip="Exploring Life Beyond Survival" display="https://www.youtube.com/watch?v=gAyiBTGuc10" xr:uid="{38C1733E-7B9F-4EED-A9CC-A584A91B46AD}"/>
    <hyperlink ref="A345" r:id="rId165" display="https://www.youtube.com/watch?v=o2dY1VW14lw" xr:uid="{F9B5D1B1-4801-4DF5-ABAB-44A98891D917}"/>
    <hyperlink ref="A346" r:id="rId166" tooltip="Rapid Fire Round – Karan Johar with Sadhguru" display="https://www.youtube.com/watch?v=o2dY1VW14lw" xr:uid="{2A111E1D-4239-40BD-B84C-C3206A852565}"/>
    <hyperlink ref="A350" r:id="rId167" display="https://www.youtube.com/watch?v=VRw8oOWZtjc" xr:uid="{EBFD85AC-EA3D-4162-BEAA-31E5113A12BF}"/>
    <hyperlink ref="A351" r:id="rId168" tooltip="Sadhguru's Motorcycle Journeys Across India" display="https://www.youtube.com/watch?v=VRw8oOWZtjc" xr:uid="{5BA5AE91-3937-4BB3-92C4-5D21B03ABB59}"/>
    <hyperlink ref="A354" r:id="rId169" display="https://www.youtube.com/watch?v=SS7NExricYw" xr:uid="{5AF572F6-7863-4658-87F2-E1F259CA2D65}"/>
    <hyperlink ref="A355" r:id="rId170" tooltip="112 ft Adiyogi - Exuberant yet Equanimous" display="https://www.youtube.com/watch?v=SS7NExricYw" xr:uid="{8061D077-DC69-41B2-BFCA-95ADB71EA7B7}"/>
    <hyperlink ref="A359" r:id="rId171" display="https://www.youtube.com/watch?v=6DTJ5h3vx6o" xr:uid="{205A76D2-2A98-4217-B441-0DAEB100416E}"/>
    <hyperlink ref="A360" r:id="rId172" tooltip="Our Environment is Our Life" display="https://www.youtube.com/watch?v=6DTJ5h3vx6o" xr:uid="{3CB66A09-E32B-455A-841E-3654A512B047}"/>
    <hyperlink ref="A364" r:id="rId173" display="https://www.youtube.com/watch?v=dkZ6L8LMHX8" xr:uid="{9156D8A4-853F-4B1B-99B3-85DD94EE4A84}"/>
    <hyperlink ref="A365" r:id="rId174" tooltip="Karan Johar In Conversation with Sadhguru - Live from Mumbai - June 4, 2017" display="https://www.youtube.com/watch?v=dkZ6L8LMHX8" xr:uid="{B6F7EF85-EC5D-4F5B-B049-592FFBF7730B}"/>
    <hyperlink ref="A369" r:id="rId175" display="https://www.youtube.com/watch?v=rj7nbq_1E-Y" xr:uid="{D1BD9962-D7E3-4670-9977-5243A07080BF}"/>
    <hyperlink ref="A370" r:id="rId176" tooltip="Is Yoga a Solution for Discrimination? Mr. Pravin Gordhan with Sadhguru" display="https://www.youtube.com/watch?v=rj7nbq_1E-Y" xr:uid="{5259CDC8-D1FA-4A20-A9C7-EF433E3941B8}"/>
    <hyperlink ref="A373" r:id="rId177" display="https://www.youtube.com/watch?v=Zz1xKXGreoo" xr:uid="{9530B4BD-4C4D-4FF3-963F-D916E1DD175B}"/>
    <hyperlink ref="A374" r:id="rId178" tooltip="Supporting Your Child’s Success" display="https://www.youtube.com/watch?v=Zz1xKXGreoo" xr:uid="{E2613143-7358-4B6A-A544-60749BB0ED5D}"/>
    <hyperlink ref="A378" r:id="rId179" display="https://www.youtube.com/watch?v=8OAnyTVQ4vc" xr:uid="{6D3C1FFE-EB43-4075-9B6E-79161549DC4C}"/>
    <hyperlink ref="A379" r:id="rId180" tooltip="No Problems! Only Possibilities" display="https://www.youtube.com/watch?v=8OAnyTVQ4vc" xr:uid="{3F344936-C4E8-4233-8260-6C541CA69907}"/>
    <hyperlink ref="A383" r:id="rId181" display="https://www.youtube.com/watch?v=3GXnl-PiO5U" xr:uid="{B2584D5F-6ED1-4E47-81F5-AE2B8C84F3BE}"/>
    <hyperlink ref="A384" r:id="rId182" tooltip="Time for a Life Audit" display="https://www.youtube.com/watch?v=3GXnl-PiO5U" xr:uid="{C9A2696E-009C-4936-BE79-4BA07885E0B1}"/>
    <hyperlink ref="A388" r:id="rId183" display="https://www.youtube.com/watch?v=3VZF-F6LRwU" xr:uid="{C9DEA258-632B-47C9-BC40-3C853B79FC91}"/>
    <hyperlink ref="A389" r:id="rId184" tooltip="Why Do People Get Thyroid Problems?" display="https://www.youtube.com/watch?v=3VZF-F6LRwU" xr:uid="{3C05C520-C81B-42DD-8E68-34DF2FBA888D}"/>
    <hyperlink ref="A393" r:id="rId185" display="https://www.youtube.com/watch?v=g8iR2MWw5cw" xr:uid="{E15599D6-5738-4199-AC96-9AE7AC9328A2}"/>
    <hyperlink ref="A394" r:id="rId186" tooltip="Just Get There!" display="https://www.youtube.com/watch?v=g8iR2MWw5cw" xr:uid="{3920BA20-7A57-420F-9EDD-24CE0A5359AD}"/>
    <hyperlink ref="A397" r:id="rId187" display="https://www.youtube.com/watch?v=1otz9d702PQ" xr:uid="{C86369D2-18F6-4AA3-B914-4A09DC8DAE85}"/>
    <hyperlink ref="A398" r:id="rId188" tooltip="Arranging Efficiency" display="https://www.youtube.com/watch?v=1otz9d702PQ" xr:uid="{A5C741E3-5CC1-42DE-82C7-DF9F4035EBCE}"/>
    <hyperlink ref="A401" r:id="rId189" display="https://www.youtube.com/watch?v=te6Iu63dcsw" xr:uid="{19C70E2C-0F6E-4622-AD3A-80158444D953}"/>
    <hyperlink ref="A402" r:id="rId190" tooltip="Becoming Sensitive to Life" display="https://www.youtube.com/watch?v=te6Iu63dcsw" xr:uid="{D64161FC-8E3F-41FC-ADFD-B22421CBF65C}"/>
    <hyperlink ref="A405" r:id="rId191" display="https://www.youtube.com/watch?v=etbMY2hrCLk" xr:uid="{59273CB0-105F-4EA3-A39C-90B7D1EB2077}"/>
    <hyperlink ref="A406" r:id="rId192" tooltip="When The Land Heats Up" display="https://www.youtube.com/watch?v=etbMY2hrCLk" xr:uid="{FE43EE44-C168-415C-80E5-035E1A972C41}"/>
    <hyperlink ref="A409" r:id="rId193" display="https://www.youtube.com/watch?v=Fi9VV9FHOkY" xr:uid="{7EE87BB5-0BF5-4787-B1D6-47CAB88E4C5A}"/>
    <hyperlink ref="A410" r:id="rId194" tooltip="Motherhood - The Beauty of Inclusion" display="https://www.youtube.com/watch?v=Fi9VV9FHOkY" xr:uid="{37C6A7D5-FDBF-4094-B5E4-6A5FDD54EDFF}"/>
    <hyperlink ref="A413" r:id="rId195" display="https://www.youtube.com/watch?v=9wxU26imCDU" xr:uid="{DC69DE77-CC08-4874-B746-62A2F646D41B}"/>
    <hyperlink ref="A414" r:id="rId196" tooltip="What it Means to be a Full-Fledged Human Being" display="https://www.youtube.com/watch?v=9wxU26imCDU" xr:uid="{26311822-1FBE-4ABB-B13E-21FB6502C786}"/>
    <hyperlink ref="A417" r:id="rId197" display="https://www.youtube.com/watch?v=rPoet-y4a5U" xr:uid="{E03AD290-364C-4285-835A-9B10114F500F}"/>
    <hyperlink ref="A418" r:id="rId198" tooltip="The Story of Gautama Buddha’s Awakening – Buddha Purnima 2017" display="https://www.youtube.com/watch?v=rPoet-y4a5U" xr:uid="{5C4D803F-4D74-455D-B967-73F258CB1A24}"/>
    <hyperlink ref="A422" r:id="rId199" display="https://www.youtube.com/watch?v=_8Bb2xvasxM" xr:uid="{2ED8DD53-D2E0-44CB-83CD-E0A6F3C2FAFA}"/>
    <hyperlink ref="A423" r:id="rId200" tooltip="Buddha Purnima: How Gautama Became a Buddha" display="https://www.youtube.com/watch?v=_8Bb2xvasxM" xr:uid="{C621F96C-609C-4EF4-91E3-E8462FC09545}"/>
    <hyperlink ref="A426" r:id="rId201" display="https://www.youtube.com/watch?v=gUt8OOkpJwU" xr:uid="{B98ABE77-FF01-48C8-BF0D-3130758B4797}"/>
    <hyperlink ref="A427" r:id="rId202" tooltip="Dr. Ben Doolittle in Conversation with Sadhguru at Yale School of Medicine" display="https://www.youtube.com/watch?v=gUt8OOkpJwU" xr:uid="{BB89720B-1D58-4118-8AB0-95D8B9754DE4}"/>
    <hyperlink ref="A431" r:id="rId203" display="https://www.youtube.com/watch?v=yvlMX-9JGq0" xr:uid="{ECFED198-EFBF-4E42-9076-B2C12ED7494C}"/>
    <hyperlink ref="A432" r:id="rId204" tooltip="Sadhguru Addresses “Innovating India’s Schooling” Conference" display="https://www.youtube.com/watch?v=yvlMX-9JGq0" xr:uid="{67CBC6FC-79D2-4A0D-8AAE-5B38BD7ECA04}"/>
    <hyperlink ref="A435" r:id="rId205" display="https://www.youtube.com/watch?v=9H0vbRJ2xdQ" xr:uid="{AC66FFC6-BDED-4263-842E-2665431B0689}"/>
    <hyperlink ref="A436" r:id="rId206" tooltip="Making Of A Nation: Sadhguru At Raj Nivas, Puducherry, Apr 2017" display="https://www.youtube.com/watch?v=9H0vbRJ2xdQ" xr:uid="{43D4747B-A6B2-499E-BB21-3F37612E4AAE}"/>
    <hyperlink ref="A439" r:id="rId207" display="https://www.youtube.com/watch?v=GNzIB0QXpNE" xr:uid="{0B58D91C-D0B5-4A77-8777-FF1CE0130749}"/>
    <hyperlink ref="A440" r:id="rId208" tooltip="Social Justice Through Individual Wellbeing - Mr. Pravin Gordhan In Conversation with Sadhguru" display="https://www.youtube.com/watch?v=GNzIB0QXpNE" xr:uid="{60BBBD7A-2570-4D82-A4EA-F4E6DDA1F7B5}"/>
    <hyperlink ref="A443" r:id="rId209" display="https://www.youtube.com/watch?v=vR2CclEUVc0" xr:uid="{B9E6F19F-6253-4D23-890F-F9C077B0D578}"/>
    <hyperlink ref="A444" r:id="rId210" tooltip="Kiran Mazumdar-Shaw In Conversation with Sadhguru, 2017" display="https://www.youtube.com/watch?v=vR2CclEUVc0" xr:uid="{6442F00A-A51D-4AD0-8B2A-22866CF9CB95}"/>
    <hyperlink ref="A447" r:id="rId211" display="https://www.youtube.com/watch?v=qElRoK4rKcQ" xr:uid="{4CD28F54-D0D9-435D-BF29-F574BA01AD62}"/>
    <hyperlink ref="A448" r:id="rId212" tooltip="Changing the System - IIT Delhi Students with Sadhguru, 2017" display="https://www.youtube.com/watch?v=qElRoK4rKcQ" xr:uid="{CD6CE518-8891-4BC6-85FE-408121D44C6A}"/>
    <hyperlink ref="A451" r:id="rId213" display="https://www.youtube.com/watch?v=3eaEQ2CgKuc" xr:uid="{00409EAD-1F81-4725-8BE0-FFD0F719A301}"/>
    <hyperlink ref="A452" r:id="rId214" tooltip="Are You Seeking Solutions or Dissolution? - IIT Delhi Students with Sadhguru, 2017" display="https://www.youtube.com/watch?v=3eaEQ2CgKuc" xr:uid="{7F61BA57-766C-4465-944D-AAEEDC190F46}"/>
    <hyperlink ref="A455" r:id="rId215" display="https://www.youtube.com/watch?v=6CkXDg1hmRc" xr:uid="{403ECE90-21A3-4067-ABE0-C84B87513338}"/>
    <hyperlink ref="A456" r:id="rId216" tooltip="Make Yourself a Solution, Not a Problem - IIT Delhi Students with Sadhguru, 2017" display="https://www.youtube.com/watch?v=6CkXDg1hmRc" xr:uid="{6FAEBA63-326A-4BF0-A8D8-734D8E228AED}"/>
    <hyperlink ref="A459" r:id="rId217" display="https://www.youtube.com/watch?v=TD37CH3Dc-w" xr:uid="{B412FFF2-7808-4BF4-A7EF-0EA3ABE40A87}"/>
    <hyperlink ref="A460" r:id="rId218" tooltip="Our Amazing Earth" display="https://www.youtube.com/watch?v=TD37CH3Dc-w" xr:uid="{6B9E4690-0844-4770-817C-EB3792DE41C6}"/>
    <hyperlink ref="A463" r:id="rId219" display="https://www.youtube.com/watch?v=RTr49FVzrEY" xr:uid="{0C0F058C-CE95-402F-89B8-304E7F5D4679}"/>
    <hyperlink ref="A464" r:id="rId220" tooltip="India Outgrowing Poverty Mindset - IIT Delhi Students with Sadhguru, 2017" display="https://www.youtube.com/watch?v=RTr49FVzrEY" xr:uid="{5E90379F-1B34-42BD-B2F6-3894A4ADC629}"/>
    <hyperlink ref="A467" r:id="rId221" display="https://www.youtube.com/watch?v=DTwdhSiu3ck" xr:uid="{616BE815-5990-4B16-BF55-5E3A1BF3109F}"/>
    <hyperlink ref="A468" r:id="rId222" tooltip="Puducherry can Become an Example for the Country" display="https://www.youtube.com/watch?v=DTwdhSiu3ck" xr:uid="{CCC7F91B-22E1-481F-A3E8-5D53EDB07515}"/>
    <hyperlink ref="A471" r:id="rId223" display="https://www.youtube.com/watch?v=vDrjJDJMvr0" xr:uid="{DB6D5652-7070-4C32-839C-0A053E2EF243}"/>
    <hyperlink ref="A472" r:id="rId224" tooltip="Great Society Comes From Great Individuals - IIT Delhi Students with Sadhguru, 2017" display="https://www.youtube.com/watch?v=vDrjJDJMvr0" xr:uid="{53138FC2-6BBD-453F-82C2-B463B55DF7C9}"/>
    <hyperlink ref="A475" r:id="rId225" display="https://www.youtube.com/watch?v=i2NL_GBj9yw" xr:uid="{9077B322-34F3-40FA-BE6A-7870EBEB6ACA}"/>
    <hyperlink ref="A476" r:id="rId226" tooltip="Youth and Addiction: Are You on Push Start or Self Start? - IIT Delhi Students with Sadhguru, 2017" display="https://www.youtube.com/watch?v=i2NL_GBj9yw" xr:uid="{DA1AAD84-C871-488C-B91D-B962642016C8}"/>
    <hyperlink ref="A479" r:id="rId227" display="https://www.youtube.com/watch?v=HIkgY0Rz1jU" xr:uid="{57FA3084-AC33-41F2-9771-55ACDF7EF136}"/>
    <hyperlink ref="A480" r:id="rId228" tooltip="Paying the Same Level of Attention to Everything" display="https://www.youtube.com/watch?v=HIkgY0Rz1jU" xr:uid="{9912291F-B707-48DD-96D2-52561AF29196}"/>
    <hyperlink ref="A483" r:id="rId229" display="https://www.youtube.com/watch?v=7jpWtFJ-uvk" xr:uid="{EBFAFEF1-C1F0-4237-912E-5E0567388E82}"/>
    <hyperlink ref="A484" r:id="rId230" tooltip="Is Shiva Universal?" display="https://www.youtube.com/watch?v=7jpWtFJ-uvk" xr:uid="{ED9418AB-BD73-497C-B910-C44681F127AA}"/>
    <hyperlink ref="A487" r:id="rId231" display="https://www.youtube.com/watch?v=-_PBoCuIKXU" xr:uid="{10E46560-5E24-423A-AF07-A796197CE943}"/>
    <hyperlink ref="A488" r:id="rId232" tooltip="Sadhguru Receiving the Padma Vibhushan" display="https://www.youtube.com/watch?v=-_PBoCuIKXU" xr:uid="{15C13444-2159-43A2-9869-8E580DE20C89}"/>
    <hyperlink ref="A491" r:id="rId233" display="https://www.youtube.com/watch?v=-m946ymL2gI" xr:uid="{8087F689-B73A-4C3A-9681-950C9DF64DCE}"/>
    <hyperlink ref="A492" r:id="rId234" tooltip="Finding Expression to India’s Intellectual Wealth" display="https://www.youtube.com/watch?v=-m946ymL2gI" xr:uid="{4B9195A5-EE24-4079-8A49-883C94409ABE}"/>
    <hyperlink ref="A495" r:id="rId235" display="https://www.youtube.com/watch?v=pHAW1ppiWq0" xr:uid="{BF59770D-649F-4F2F-87EF-AD8450B93BC4}"/>
    <hyperlink ref="A496" r:id="rId236" tooltip="Who is a Good Student? Who is a Good Guru? - Subhash Ghai in Conversation with Sadhguru" display="https://www.youtube.com/watch?v=pHAW1ppiWq0" xr:uid="{6A60BA02-9B5C-4813-A078-692C897D53F5}"/>
    <hyperlink ref="A499" r:id="rId237" display="https://www.youtube.com/watch?v=1sjeOLfKEGE" xr:uid="{59744B35-6DE6-4AD0-8AD2-59F45CA6F700}"/>
    <hyperlink ref="A500" r:id="rId238" tooltip="Has Our Greed Overtaken Us? Sadhguru on Indian Farmers' Plight" display="https://www.youtube.com/watch?v=1sjeOLfKEGE" xr:uid="{B9C75AD8-7596-4489-B57F-DD9F6CB62940}"/>
    <hyperlink ref="A503" r:id="rId239" display="https://www.youtube.com/watch?v=WQRKRKmUjls" xr:uid="{28246060-D950-4D4F-A0B9-14484E0BE068}"/>
    <hyperlink ref="A504" r:id="rId240" tooltip="A Story of Ashtavakra and Janaka Maharaj's Relationship" display="https://www.youtube.com/watch?v=WQRKRKmUjls" xr:uid="{27690649-D39B-4FD9-BB0C-CB36F534525A}"/>
    <hyperlink ref="A507" r:id="rId241" display="https://www.youtube.com/watch?v=NxwspcPEi8U" xr:uid="{30905BFD-BFB1-4D9E-879C-9E0A57B536C9}"/>
    <hyperlink ref="A508" r:id="rId242" tooltip="Sri Rama's Life - A Lesson in Inner Management" display="https://www.youtube.com/watch?v=NxwspcPEi8U" xr:uid="{B57E3D59-6913-48F8-B466-94783FDC33A3}"/>
    <hyperlink ref="A511" r:id="rId243" display="https://www.youtube.com/watch?v=HZOzruxA6bA" xr:uid="{4A1B6163-D2D9-4734-AB4C-B3D01BEF148B}"/>
    <hyperlink ref="A512" r:id="rId244" tooltip="Loosen the Grip!" display="https://www.youtube.com/watch?v=HZOzruxA6bA" xr:uid="{F35B7C78-F7CD-4414-A60D-724EFD2A6946}"/>
    <hyperlink ref="A515" r:id="rId245" display="https://www.youtube.com/watch?v=DD-EikEPw4E" xr:uid="{907DE316-13B9-4EDA-BE56-D83B83001B3A}"/>
    <hyperlink ref="A516" r:id="rId246" tooltip="A Joint Vision for India and East Africa" display="https://www.youtube.com/watch?v=DD-EikEPw4E" xr:uid="{B9472A1A-822A-4662-8B8B-8934DDFE102E}"/>
    <hyperlink ref="A519" r:id="rId247" display="https://www.youtube.com/watch?v=UVC_nFv3n5U" xr:uid="{F071BC38-1B89-4226-BA98-C690212B5056}"/>
    <hyperlink ref="A520" r:id="rId248" tooltip="Life’s Longing: Sadhguru on “Youth and Truth” at IIT Delhi" display="https://www.youtube.com/watch?v=UVC_nFv3n5U" xr:uid="{F14A3318-430E-49E9-8924-49854642F2A8}"/>
    <hyperlink ref="A523" r:id="rId249" display="https://www.youtube.com/watch?v=kjrPQQWtCog" xr:uid="{FB3D1147-51EF-4268-81AD-1E17EBA7FF59}"/>
    <hyperlink ref="A524" r:id="rId250" tooltip="When God Becomes Your Slave" display="https://www.youtube.com/watch?v=kjrPQQWtCog" xr:uid="{0BB02B32-6A92-48B2-BC32-30AB4EC5CC0E}"/>
    <hyperlink ref="A527" r:id="rId251" display="https://www.youtube.com/watch?v=AagqaAQebKk" xr:uid="{32441B4C-D561-4FB0-9694-B35C6CA8CD77}"/>
    <hyperlink ref="A528" r:id="rId252" tooltip="How Do You Handle Teenagers?" display="https://www.youtube.com/watch?v=AagqaAQebKk" xr:uid="{E9ABFB18-FD27-4256-8CE4-A5DC72ED98A1}"/>
    <hyperlink ref="A531" r:id="rId253" display="https://www.youtube.com/watch?v=v87zRhmvIBo" xr:uid="{C708804C-4851-43D5-BEF1-CF8558E27D8A}"/>
    <hyperlink ref="A532" r:id="rId254" tooltip="BHAVYA Bharat" display="https://www.youtube.com/watch?v=v87zRhmvIBo" xr:uid="{0E982DFB-49E9-47E8-B132-5BE4F1FF6683}"/>
    <hyperlink ref="A535" r:id="rId255" display="https://www.youtube.com/watch?v=wNaFvx68ZwI" xr:uid="{E9349A62-6B3A-4E04-81BC-32DA85F6094E}"/>
    <hyperlink ref="A536" r:id="rId256" tooltip="Memory &amp; Imagination - Possibilities Not Problems" display="https://www.youtube.com/watch?v=wNaFvx68ZwI" xr:uid="{4947F64E-5B2B-4C9F-BA76-C26E5AAC2835}"/>
    <hyperlink ref="A539" r:id="rId257" display="https://www.youtube.com/watch?v=nNcFquUuKww" xr:uid="{3AC1C6F8-1927-4980-B36C-A68243457ED3}"/>
    <hyperlink ref="A540" r:id="rId258" tooltip="Give Up Your Conclusions" display="https://www.youtube.com/watch?v=nNcFquUuKww" xr:uid="{860A30C7-7A71-4CB0-8ACC-A206D1E6124A}"/>
    <hyperlink ref="A543" r:id="rId259" display="https://www.youtube.com/watch?v=G8BdYALTyww" xr:uid="{8AB0B133-4C16-47B6-8E5F-078D79867991}"/>
    <hyperlink ref="A544" r:id="rId260" tooltip="Children and Nature - Sadhguru in Dubai" display="https://www.youtube.com/watch?v=G8BdYALTyww" xr:uid="{95266345-8533-49A0-9B2F-7F270409BC3F}"/>
    <hyperlink ref="A547" r:id="rId261" display="https://www.youtube.com/watch?v=1noRz1YdjAI" xr:uid="{A12A2A01-BC5A-47C5-BB4B-FA66F6A6C0C9}"/>
    <hyperlink ref="A548" r:id="rId262" tooltip="Sadhguru in Dubai: Truth is the Only Authority" display="https://www.youtube.com/watch?v=1noRz1YdjAI" xr:uid="{65BAF39B-1C1D-478C-A447-E9D428F1CC19}"/>
    <hyperlink ref="A551" r:id="rId263" display="https://www.youtube.com/watch?v=3KVjedMf5J4" xr:uid="{7D5CC60D-E21F-425B-ACB4-876B8AA4DDF0}"/>
    <hyperlink ref="A552" r:id="rId264" tooltip="What Sitting With Me Really Means" display="https://www.youtube.com/watch?v=3KVjedMf5J4" xr:uid="{FA70EC47-A981-46ED-9E85-75BC69A7DCB9}"/>
    <hyperlink ref="A555" r:id="rId265" display="https://www.youtube.com/watch?v=hnWKGMNLHio" xr:uid="{93C68525-4CA5-4872-945E-A6D4040B68DA}"/>
    <hyperlink ref="A556" r:id="rId266" tooltip="When Religions Collapse" display="https://www.youtube.com/watch?v=hnWKGMNLHio" xr:uid="{15344182-F0E3-4C29-BD7D-58E75B46A9FA}"/>
    <hyperlink ref="A559" r:id="rId267" display="https://www.youtube.com/watch?v=BR7xSqOBxPo" xr:uid="{0718BB50-FFA9-481B-9240-0960DDDCF8AF}"/>
    <hyperlink ref="A560" r:id="rId268" tooltip="Holi - Celebrating the Exuberance of Life" display="https://www.youtube.com/watch?v=BR7xSqOBxPo" xr:uid="{A72BDBF0-F9F1-4CB4-A01E-F937BE56110C}"/>
    <hyperlink ref="A563" r:id="rId269" display="https://www.youtube.com/watch?v=h-tBErY7ZGE" xr:uid="{92A33575-20D3-457C-ABDA-403219095F47}"/>
    <hyperlink ref="A564" r:id="rId270" tooltip="Adiyogi's Vision for Humanity" display="https://www.youtube.com/watch?v=h-tBErY7ZGE" xr:uid="{FE699E36-7B33-4908-AF82-F88F9D10970F}"/>
    <hyperlink ref="A567" r:id="rId271" display="https://www.youtube.com/watch?v=u16jxs_NM2c" xr:uid="{42E0CB6C-1CD3-4912-8A41-E51778D56AA3}"/>
    <hyperlink ref="A568" r:id="rId272" tooltip="Arnab With Sadhguru - In Conversation with the Mystic, 2017" display="https://www.youtube.com/watch?v=u16jxs_NM2c" xr:uid="{FD270580-5730-4135-8B72-F0CFAA341F7D}"/>
    <hyperlink ref="A571" r:id="rId273" display="https://www.youtube.com/watch?v=00lxYuPrvnA" xr:uid="{41795A1F-674A-4DDF-83F8-C0AE0D61CA48}"/>
    <hyperlink ref="A572" r:id="rId274" tooltip="What Yoga Actually Means" display="https://www.youtube.com/watch?v=00lxYuPrvnA" xr:uid="{C5C79CA2-8CD3-4165-919A-C1F0536202E0}"/>
    <hyperlink ref="A575" r:id="rId275" display="https://www.youtube.com/watch?v=wsTlv9oyhT4" xr:uid="{FE596723-C81B-45E2-975D-B19A8D2A1D5E}"/>
    <hyperlink ref="A576" r:id="rId276" tooltip="Piyush Pandey in Conversation with Sadhguru - TRRAIN Awards" display="https://www.youtube.com/watch?v=wsTlv9oyhT4" xr:uid="{185799D1-1EE8-470A-A299-D105032AB5B5}"/>
    <hyperlink ref="A580" r:id="rId277" display="https://www.youtube.com/watch?v=HqASokIXtQ4" xr:uid="{540B52A5-EA7D-4772-937B-7CF39E1CE5B1}"/>
    <hyperlink ref="A581" r:id="rId278" tooltip="Youth &amp; Truth - IIT Students in Conversation with Sadhguru" display="https://www.youtube.com/watch?v=HqASokIXtQ4" xr:uid="{3D9D2EE8-7A5B-4904-8DD6-98EEEE1F988C}"/>
    <hyperlink ref="A585" r:id="rId279" display="https://www.youtube.com/watch?v=PAaWZTFRP9Q" xr:uid="{16CA44F0-A9C7-4C52-AE2E-52943C14DBFA}"/>
    <hyperlink ref="A586" r:id="rId280" tooltip="&quot;The Ideal Education&quot; - Sir Ken Robinson with Sadhguru" display="https://www.youtube.com/watch?v=PAaWZTFRP9Q" xr:uid="{2D31F259-EFF8-4749-AFDC-3D4779FAE8DA}"/>
    <hyperlink ref="A589" r:id="rId281" display="https://www.youtube.com/watch?v=twL4OsI-tM8" xr:uid="{F7CB2D2D-3E85-4A14-809B-38D227D5EDA9}"/>
    <hyperlink ref="A590" r:id="rId282" tooltip="Why Was Krishna Such a Mischievous Child" display="https://www.youtube.com/watch?v=twL4OsI-tM8" xr:uid="{04356DCD-DB7F-4FE7-BAE8-37961A93CDCA}"/>
    <hyperlink ref="A593" r:id="rId283" display="https://www.youtube.com/watch?v=DPrSSQcCjj0" xr:uid="{5DB5F91F-1416-49D4-BE86-85940E871AB2}"/>
    <hyperlink ref="A594" r:id="rId284" tooltip="How to Deal with your Humbug? Just Discard It!" display="https://www.youtube.com/watch?v=DPrSSQcCjj0" xr:uid="{48B66776-D15C-4C57-802B-785D2C7BF17C}"/>
    <hyperlink ref="A597" r:id="rId285" display="https://www.youtube.com/watch?v=asRw7zYKFAQ" xr:uid="{1ABD4EB4-BC12-45A1-9E1A-C3F6C3AD2E77}"/>
    <hyperlink ref="A598" r:id="rId286" tooltip="Inner Engineering With Sadhguru -Tampa &amp; Vancouver Spring 2017" display="https://www.youtube.com/watch?v=asRw7zYKFAQ" xr:uid="{6B0EBB4F-FC07-407B-8608-70B6A7BB2E6E}"/>
    <hyperlink ref="A601" r:id="rId287" display="https://www.youtube.com/watch?v=pK1ZC9eaWFM" xr:uid="{1EC4F00C-5A1B-440D-8383-0D6331AA2BBE}"/>
    <hyperlink ref="A602" r:id="rId288" tooltip="Becoming a Source of Bliss" display="https://www.youtube.com/watch?v=pK1ZC9eaWFM" xr:uid="{5AEC8EE7-326E-4D31-B589-8726FA3831FB}"/>
    <hyperlink ref="A605" r:id="rId289" display="https://www.youtube.com/watch?v=a1cwTADqt9A" xr:uid="{C68CF3BD-769F-4371-BC11-FD9AFC974ADA}"/>
    <hyperlink ref="A606" r:id="rId290" tooltip="Consecration of Adiyogi on Mahashivratri" display="https://www.youtube.com/watch?v=a1cwTADqt9A" xr:uid="{0772C382-E8E1-4F89-AA92-FDDA820DA48D}"/>
    <hyperlink ref="A609" r:id="rId291" display="https://www.youtube.com/watch?v=hupH1zvf-8k" xr:uid="{F90CB8A4-DBC7-4E52-8FBD-4380F4FEC546}"/>
    <hyperlink ref="A610" r:id="rId292" tooltip="Adiyogi – Breaking the Barriers" display="https://www.youtube.com/watch?v=hupH1zvf-8k" xr:uid="{D9519BF2-349E-40F5-AB8D-BCC3645453A0}"/>
    <hyperlink ref="A613" r:id="rId293" display="https://www.youtube.com/watch?v=Wiba2qR3tfQ" xr:uid="{9A0C18A0-F565-48B2-8A4B-97A9791AEA16}"/>
    <hyperlink ref="A614" r:id="rId294" tooltip="Untangling the Knots of Life" display="https://www.youtube.com/watch?v=Wiba2qR3tfQ" xr:uid="{23D29B05-C6FC-4C1D-93D8-396CEACDFAA3}"/>
    <hyperlink ref="A617" r:id="rId295" display="https://www.youtube.com/watch?v=hI0Pm4Zu-k8" xr:uid="{0D9863AA-4771-47A4-ADDE-8ACA6B06B6D2}"/>
    <hyperlink ref="A618" r:id="rId296" tooltip="Adiyogi Chronicles: Offering Gurudakshina" display="https://www.youtube.com/watch?v=hI0Pm4Zu-k8" xr:uid="{FD490A33-440C-434C-8A04-7422F5317881}"/>
    <hyperlink ref="A621" r:id="rId297" display="https://www.youtube.com/watch?v=5iqqLLefHsc" xr:uid="{BF0278C6-7364-485E-BAAF-EE3849CC86D3}"/>
    <hyperlink ref="A622" r:id="rId298" tooltip="Resisting Change is Resisting Life" display="https://www.youtube.com/watch?v=5iqqLLefHsc" xr:uid="{0184186D-B298-4D76-A7B6-C7FD4CDC10F8}"/>
    <hyperlink ref="A625" r:id="rId299" display="https://www.youtube.com/watch?v=CR5HtTsUl5E" xr:uid="{C1C7C8AD-A587-4B91-9331-01DFF1BB4ED1}"/>
    <hyperlink ref="A626" r:id="rId300" tooltip="Spiritual Life is a Spirited Life!" display="https://www.youtube.com/watch?v=CR5HtTsUl5E" xr:uid="{04A699E8-4304-473E-898A-17D9B4110894}"/>
    <hyperlink ref="A629" r:id="rId301" display="https://www.youtube.com/watch?v=gj-bxPfzjAI" xr:uid="{372D60E3-F2BD-4BEB-9936-C19537161F5D}"/>
    <hyperlink ref="A630" r:id="rId302" tooltip="Consecration of Adiyogi on Mahashivratri" display="https://www.youtube.com/watch?v=gj-bxPfzjAI" xr:uid="{F84F3B2D-EA88-40AF-B742-6D55963F43D2}"/>
    <hyperlink ref="A633" r:id="rId303" display="https://www.youtube.com/watch?v=NJoGsA0HY9Q" xr:uid="{936F6FB4-280F-4077-8233-5D3459759898}"/>
    <hyperlink ref="A634" r:id="rId304" tooltip="Mahashivratri Glimpses 2016" display="https://www.youtube.com/watch?v=NJoGsA0HY9Q" xr:uid="{2373B0AA-E5B2-4E23-93CD-B7E2A39FD703}"/>
    <hyperlink ref="A637" r:id="rId305" display="https://www.youtube.com/watch?v=Opw9G1qKCcM" xr:uid="{0F26FB9B-4B05-4A38-8AD5-499759FBAC2E}"/>
    <hyperlink ref="A638" r:id="rId306" tooltip="Learn Yoga Namaskar" display="https://www.youtube.com/watch?v=Opw9G1qKCcM" xr:uid="{3B25734E-05BF-4746-BAD6-AE655E66B3D5}"/>
    <hyperlink ref="A641" r:id="rId307" display="https://www.youtube.com/watch?v=yLC8hajZPQM" xr:uid="{F8E58145-3461-420E-A586-615893B7BF6A}"/>
    <hyperlink ref="A642" r:id="rId308" tooltip="Asleep, or Just Pretending?" display="https://www.youtube.com/watch?v=yLC8hajZPQM" xr:uid="{C5E21CDB-CF7A-43D9-89BB-FF84D645471C}"/>
    <hyperlink ref="A645" r:id="rId309" display="https://www.youtube.com/watch?v=0s5SP-8R6is" xr:uid="{C634EEB9-8840-4BF1-B7F8-183C4C10579A}"/>
    <hyperlink ref="A646" r:id="rId310" tooltip="Inner Engineering with Sadhguru in London. 01-02 April 2017" display="https://www.youtube.com/watch?v=0s5SP-8R6is" xr:uid="{FD297556-3DC0-4539-AEBC-0EFD7B2460C5}"/>
    <hyperlink ref="A649" r:id="rId311" display="https://www.youtube.com/watch?v=c_qoYTYCSG8" xr:uid="{96DE070B-0C18-43F2-B0DA-48573D774FB8}"/>
    <hyperlink ref="A650" r:id="rId312" tooltip="The Simplest Way to a Healthy Life" display="https://www.youtube.com/watch?v=c_qoYTYCSG8" xr:uid="{9DD9F33C-F3AA-4CD7-A466-BAF69AFFA86C}"/>
    <hyperlink ref="A653" r:id="rId313" display="https://www.youtube.com/watch?v=sdMNgGD9G_M" xr:uid="{C1C3090D-7931-47CC-8444-69383800070B}"/>
    <hyperlink ref="A654" r:id="rId314" tooltip="Thank you Teacher" display="https://www.youtube.com/watch?v=sdMNgGD9G_M" xr:uid="{E860B2C5-C1E7-45EF-A562-696E9AC72B08}"/>
    <hyperlink ref="A657" r:id="rId315" display="https://www.youtube.com/watch?v=2Dsg_WtxKdc" xr:uid="{9C7E3AC9-EA5D-48D4-A93A-B417A3400BC3}"/>
    <hyperlink ref="A658" r:id="rId316" tooltip="Spirituality is Stepping Outside of Survival Instinct" display="https://www.youtube.com/watch?v=2Dsg_WtxKdc" xr:uid="{35BAD875-60AB-4E00-BFAE-FF0FD5AC10D4}"/>
    <hyperlink ref="A661" r:id="rId317" display="https://www.youtube.com/watch?v=vWlL1J_O7Ug" xr:uid="{15C2CB3A-4F4B-47E4-8CAA-F25CBAF09C1D}"/>
    <hyperlink ref="A662" r:id="rId318" tooltip="Sadhguru Speaks: Patanjali - Father of Modern Yoga" display="https://www.youtube.com/watch?v=vWlL1J_O7Ug" xr:uid="{50D03BC4-614E-401B-8057-C6F926A83F33}"/>
    <hyperlink ref="A665" r:id="rId319" display="https://www.youtube.com/watch?v=NntQb_4-NlQ" xr:uid="{A0E6484B-038F-47B8-B215-4EE6F3F7DAA3}"/>
    <hyperlink ref="A666" r:id="rId320" tooltip="The Dance and the Dancer" display="https://www.youtube.com/watch?v=NntQb_4-NlQ" xr:uid="{D49E1E65-D28B-4420-A2E2-25DD30741091}"/>
    <hyperlink ref="A669" r:id="rId321" display="https://www.youtube.com/watch?v=V_cUKAmLJio" xr:uid="{A6CEF0E8-384E-46F8-95B1-6104F10E1E53}"/>
    <hyperlink ref="A670" r:id="rId322" tooltip="Connect with Sadhguru – New Mobile App" display="https://www.youtube.com/watch?v=V_cUKAmLJio" xr:uid="{D6CAF517-3811-45DF-94D5-D1247B73CA31}"/>
    <hyperlink ref="A673" r:id="rId323" display="https://www.youtube.com/watch?v=EWoia45q-Ik" xr:uid="{74A6F064-6BD8-4A6D-9946-4984DFE283F6}"/>
    <hyperlink ref="A674" r:id="rId324" tooltip="To Make a Journey, Don’t Change Directions" display="https://www.youtube.com/watch?v=EWoia45q-Ik" xr:uid="{BCD070BA-9147-4992-A1B6-745F1FFA3374}"/>
    <hyperlink ref="A678" r:id="rId325" display="https://www.youtube.com/watch?v=v1saF60SGW0" xr:uid="{2A5E12AD-0E7A-4BBC-9AD2-88FBFEE0C3B0}"/>
    <hyperlink ref="A679" r:id="rId326" tooltip="Adiyogi Chronicles - Adiyogi with Saptarishis" display="https://www.youtube.com/watch?v=v1saF60SGW0" xr:uid="{FD19987C-5CC3-47AE-A8CC-6D761979A2E8}"/>
    <hyperlink ref="A682" r:id="rId327" display="https://www.youtube.com/watch?v=s-YYpKnRgcQ" xr:uid="{F6E96E68-82DC-4061-85B2-636E8521413F}"/>
    <hyperlink ref="A683" r:id="rId328" tooltip="Playfulness and Passion" display="https://www.youtube.com/watch?v=s-YYpKnRgcQ" xr:uid="{82ED173B-9333-4482-960D-52CCD01CD478}"/>
    <hyperlink ref="A686" r:id="rId329" display="https://www.youtube.com/watch?v=HiQajZ0WqUQ" xr:uid="{420A2FD5-95B1-43A6-9201-0E713B0FB05D}"/>
    <hyperlink ref="A687" r:id="rId330" tooltip="Who is the Source of Yoga?" display="https://www.youtube.com/watch?v=HiQajZ0WqUQ" xr:uid="{64035D90-CEEC-4439-9F23-865512630755}"/>
    <hyperlink ref="A690" r:id="rId331" display="https://www.youtube.com/watch?v=QlSYSZP0NLw" xr:uid="{49F33A0B-7C21-4643-94BC-CDC4A0A6CD11}"/>
    <hyperlink ref="A691" r:id="rId332" tooltip="Is Celibacy Required for Spirituality?" display="https://www.youtube.com/watch?v=QlSYSZP0NLw" xr:uid="{A2A6B859-068E-4B26-9D84-9D4C434A5984}"/>
    <hyperlink ref="A695" r:id="rId333" display="https://www.youtube.com/watch?v=k50j5ErghUw" xr:uid="{EB8A57D1-5660-40A4-AF37-26CDA9C853B1}"/>
    <hyperlink ref="A696" r:id="rId334" tooltip="Expand By Embrace, Not Conquest" display="https://www.youtube.com/watch?v=k50j5ErghUw" xr:uid="{2EE39114-775D-4D2B-87EF-4C2729A33933}"/>
    <hyperlink ref="A699" r:id="rId335" display="https://www.youtube.com/watch?v=P-T2fGRSQ1U" xr:uid="{5FFB7C35-A07F-4A99-BD65-3C35E6D597D0}"/>
    <hyperlink ref="A700" r:id="rId336" tooltip="Beyond the Realm of Right and Wrong" display="https://www.youtube.com/watch?v=P-T2fGRSQ1U" xr:uid="{984B1DDE-490E-4AB9-98E8-367395B943A5}"/>
    <hyperlink ref="A703" r:id="rId337" display="https://www.youtube.com/watch?v=-ULO1J66Qu0" xr:uid="{7D9C6E08-27F2-447C-ADA8-D81CFBA28A54}"/>
    <hyperlink ref="A704" r:id="rId338" tooltip="Getting High  On You" display="https://www.youtube.com/watch?v=-ULO1J66Qu0" xr:uid="{FC49150C-7A56-4FD4-B8B2-4A4550D3F8C4}"/>
    <hyperlink ref="A707" r:id="rId339" display="https://www.youtube.com/watch?v=6SYIuhm56mI" xr:uid="{88B1077E-089D-4A0F-9CA1-A4290E78930E}"/>
    <hyperlink ref="A708" r:id="rId340" tooltip="An Innovative Intelligence - Sir Ken Robinson with Sadhguru" display="https://www.youtube.com/watch?v=6SYIuhm56mI" xr:uid="{4E00BB5E-6C15-4132-B592-430926169FE2}"/>
    <hyperlink ref="A711" r:id="rId341" display="https://www.youtube.com/watch?v=PVhSjMMlXeI" xr:uid="{ED431B6A-E145-41A8-8E93-EFAB73F96B4F}"/>
    <hyperlink ref="A712" r:id="rId342" tooltip="Letting The Seed Grow" display="https://www.youtube.com/watch?v=PVhSjMMlXeI" xr:uid="{30D2B75F-42AA-4C28-859B-009A0AB70099}"/>
    <hyperlink ref="A715" r:id="rId343" display="https://www.youtube.com/watch?v=vA-P06J_i5I" xr:uid="{E1C043E8-F582-4930-AD27-1B2958F4FE40}"/>
    <hyperlink ref="A716" r:id="rId344" tooltip="Sadhguru Speaks: Consecration of 112-ft Adiyogi - The Source of Yoga" display="https://www.youtube.com/watch?v=vA-P06J_i5I" xr:uid="{01E5DAC0-6E93-4427-950B-5485D02A2338}"/>
    <hyperlink ref="A719" r:id="rId345" display="https://www.youtube.com/watch?v=C7Nxc5rwK_o" xr:uid="{8B4BA8E7-9708-451C-A8C9-DFF6A518B614}"/>
    <hyperlink ref="A720" r:id="rId346" tooltip="In is the only way out" display="https://www.youtube.com/watch?v=C7Nxc5rwK_o" xr:uid="{58D5D9F0-20DC-45FC-A764-EF4645CDC1C5}"/>
    <hyperlink ref="A723" r:id="rId347" display="https://www.youtube.com/watch?v=gFDJrF8wqgQ" xr:uid="{0E6E63E8-7002-4B0E-9114-53C84A2AD1DC}"/>
    <hyperlink ref="A724" r:id="rId348" tooltip="Jallikattu – Preserving an Ancient Tradition" display="https://www.youtube.com/watch?v=gFDJrF8wqgQ" xr:uid="{C8E8631F-F571-4365-AEEF-CF9E22A25E94}"/>
    <hyperlink ref="A727" r:id="rId349" display="https://www.youtube.com/watch?v=Xu6o6IK6vHY" xr:uid="{0758FF12-CC97-4666-BCB8-1F0692EE1FAB}"/>
    <hyperlink ref="A728" r:id="rId350" tooltip="Sadhguru on Youth Support for Jallikattu" display="https://www.youtube.com/watch?v=Xu6o6IK6vHY" xr:uid="{5166A0BD-799E-42D6-9763-6B989ECBC5BB}"/>
    <hyperlink ref="A731" r:id="rId351" display="https://www.youtube.com/watch?v=CSK7WsQS5S0" xr:uid="{0041F10A-A891-4DC3-BF49-B40DC57F907A}"/>
    <hyperlink ref="A732" r:id="rId352" tooltip="An Ideal Education - Part 2, Sir Ken Robinson with Sadhguru" display="https://www.youtube.com/watch?v=CSK7WsQS5S0" xr:uid="{CF749B2A-1D1F-4E99-8445-FD2C498FB049}"/>
    <hyperlink ref="A735" r:id="rId353" display="https://www.youtube.com/watch?v=HhhAFcLAfgU" xr:uid="{B3F11462-F03E-4E1A-8770-C958D7453A0E}"/>
    <hyperlink ref="A736" r:id="rId354" tooltip="Why Leaders Need to Turn Spiritual" display="https://www.youtube.com/watch?v=HhhAFcLAfgU" xr:uid="{5072CE82-1C90-468B-88F7-88BB739FCD9B}"/>
    <hyperlink ref="A739" r:id="rId355" display="https://www.youtube.com/watch?v=r1suDICxi70" xr:uid="{D92063DF-F46D-4598-A181-99179B857765}"/>
    <hyperlink ref="A740" r:id="rId356" tooltip="An Ideal Education - Part 1, Sir Ken Robinson with Sadhguru" display="https://www.youtube.com/watch?v=r1suDICxi70" xr:uid="{49E4BE8B-7AC1-4526-87F6-36DA8CC4215B}"/>
    <hyperlink ref="A743" r:id="rId357" display="https://www.youtube.com/watch?v=b0RgkTe3qGM" xr:uid="{C38F3A68-E4CA-4BB5-B9E7-E0D5DA7E8733}"/>
    <hyperlink ref="A744" r:id="rId358" tooltip="Love and Devotion" display="https://www.youtube.com/watch?v=b0RgkTe3qGM" xr:uid="{F6BD54C8-A211-4134-BF5A-9B8141297F2A}"/>
    <hyperlink ref="A747" r:id="rId359" display="https://www.youtube.com/watch?v=alN3hTIGFyo" xr:uid="{4CAA53DF-5FF0-4E82-8FDF-A43DED2C28BA}"/>
    <hyperlink ref="A748" r:id="rId360" tooltip="India’s Leaders Must Break “Subjugation” Mindset" display="https://www.youtube.com/watch?v=alN3hTIGFyo" xr:uid="{4289D4FD-C2B6-4237-BAB6-2DEAD506991D}"/>
    <hyperlink ref="A751" r:id="rId361" display="https://www.youtube.com/watch?v=WKBkmrCZAy4" xr:uid="{4D6A4A94-6DC2-49E3-B14A-9CD6FADC8EBE}"/>
    <hyperlink ref="A752" r:id="rId362" tooltip="Meditation Is Not An Act" display="https://www.youtube.com/watch?v=WKBkmrCZAy4" xr:uid="{95ECB3B4-CEE2-4169-9B93-96F5DE9987D8}"/>
    <hyperlink ref="A755" r:id="rId363" display="https://www.youtube.com/watch?v=2man8N6od0A" xr:uid="{47A55478-51AA-4D76-902A-7D6AB6D8857B}"/>
    <hyperlink ref="A756" r:id="rId364" tooltip="Spirituality and Environmental Awareness" display="https://www.youtube.com/watch?v=2man8N6od0A" xr:uid="{61A0AE4D-3C4F-45C6-97EA-8F34240AAD7D}"/>
    <hyperlink ref="A759" r:id="rId365" display="https://www.youtube.com/watch?v=p0zCmMSaka0" xr:uid="{D512E6A3-A139-47FF-98B5-E8E261AD2B5D}"/>
    <hyperlink ref="A760" r:id="rId366" tooltip="What Potential Do You See for India?" display="https://www.youtube.com/watch?v=p0zCmMSaka0" xr:uid="{9FCCD8CB-8E29-4F16-BEF2-84EED530C14D}"/>
    <hyperlink ref="A763" r:id="rId367" display="https://www.youtube.com/watch?v=lT0vFWcIshc" xr:uid="{C3A44903-BEA0-413B-B901-823D463C6080}"/>
    <hyperlink ref="A764" r:id="rId368" tooltip="The First Step in Leadership" display="https://www.youtube.com/watch?v=lT0vFWcIshc" xr:uid="{3F9150CB-0EB7-4704-ACA9-184F58DB334B}"/>
    <hyperlink ref="A767" r:id="rId369" display="https://www.youtube.com/watch?v=kA2bcd2YBBU" xr:uid="{9C0AE039-5FBD-4155-A609-4153CC5B1717}"/>
    <hyperlink ref="A768" r:id="rId370" tooltip="Winter Fun with Sadhguru on the Golf Course" display="https://www.youtube.com/watch?v=kA2bcd2YBBU" xr:uid="{6ED0D837-23C0-4599-B254-07468FCCF3D4}"/>
    <hyperlink ref="A771" r:id="rId371" display="https://www.youtube.com/watch?v=VmbIFdVKMvk" xr:uid="{C1BB1E86-883C-4AB9-8125-24B7E47B13A6}"/>
    <hyperlink ref="A772" r:id="rId372" tooltip="How to Find Happiness?" display="https://www.youtube.com/watch?v=VmbIFdVKMvk" xr:uid="{CA679585-4BF7-4915-A843-ABF5865A5879}"/>
    <hyperlink ref="A775" r:id="rId373" display="https://www.youtube.com/watch?v=MDI7rKWNyUs" xr:uid="{3FDB70B2-A043-4A4C-A0F9-AEEFB6FAFD6B}"/>
    <hyperlink ref="A776" r:id="rId374" tooltip="Don't Compete, Collaborate" display="https://www.youtube.com/watch?v=MDI7rKWNyUs" xr:uid="{CC7B993F-D733-4359-88A3-3B5579F6A7E4}"/>
    <hyperlink ref="A779" r:id="rId375" display="https://www.youtube.com/watch?v=sDBa3UbDVCo" xr:uid="{4B05D3EC-946D-40B9-A823-9ECB0D10C98B}"/>
    <hyperlink ref="A780" r:id="rId376" tooltip="Every Moment is a Revelation" display="https://www.youtube.com/watch?v=sDBa3UbDVCo" xr:uid="{662922D2-6CD8-46DE-A084-383F847D2ECC}"/>
    <hyperlink ref="A783" r:id="rId377" display="https://www.youtube.com/watch?v=h4cKDTL2dhw" xr:uid="{CC622A47-7CF0-48CA-AC77-33D0A723710A}"/>
    <hyperlink ref="A784" r:id="rId378" tooltip="Why Bhuta Shuddhi" display="https://www.youtube.com/watch?v=h4cKDTL2dhw" xr:uid="{953247DF-4E7A-42B4-B383-1F6CF7522EA8}"/>
    <hyperlink ref="A787" r:id="rId379" display="https://www.youtube.com/watch?v=4DZCmgq0Bo4" xr:uid="{223A0130-527B-46E2-A8D7-154E0F4D0FD8}"/>
    <hyperlink ref="A788" r:id="rId380" tooltip="The Problem of Corruption in India" display="https://www.youtube.com/watch?v=4DZCmgq0Bo4" xr:uid="{05F6BD5C-32FF-4C72-8AE4-CBC24E04F27B}"/>
    <hyperlink ref="A791" r:id="rId381" display="https://www.youtube.com/watch?v=9cy_Mt7Ces8" xr:uid="{0F3037E2-495E-4951-A8FA-5019E20FAB35}"/>
    <hyperlink ref="A792" r:id="rId382" tooltip="How to Be in Sadhguru’s Presence Every Day" display="https://www.youtube.com/watch?v=9cy_Mt7Ces8" xr:uid="{ECC8844D-B0B2-4FC9-8F16-A493B9FDA8A3}"/>
    <hyperlink ref="A795" r:id="rId383" display="https://www.youtube.com/watch?v=oe1ODfyjAN8" xr:uid="{58A48E2A-C57C-4A36-98D8-B42582927A68}"/>
    <hyperlink ref="A796" r:id="rId384" tooltip="What Can Swachh Bharat Learn from Isha?" display="https://www.youtube.com/watch?v=oe1ODfyjAN8" xr:uid="{98469A01-90E5-4845-8286-3B6E921F00CF}"/>
    <hyperlink ref="A799" r:id="rId385" display="https://www.youtube.com/watch?v=Vsg_PFQmw4I" xr:uid="{8C81DC07-6037-4D76-A673-D819C271DC47}"/>
    <hyperlink ref="A800" r:id="rId386" tooltip="New Year's Darshan with Sadhguru - Live from iii" display="https://www.youtube.com/watch?v=Vsg_PFQmw4I" xr:uid="{C8C87F8C-505D-43CC-83DB-E0B23BB9D40B}"/>
    <hyperlink ref="A804" r:id="rId387" display="https://www.youtube.com/watch?v=2iDNJRz-8lY" xr:uid="{749201E0-8B1B-4547-BBD4-AE64EF26CD50}"/>
    <hyperlink ref="A805" r:id="rId388" tooltip="Tips for Leaders - Piyush Panday asks Sadhguru" display="https://www.youtube.com/watch?v=2iDNJRz-8lY" xr:uid="{C961EF27-FB02-44C5-883B-E42797E019D5}"/>
    <hyperlink ref="A808" r:id="rId389" display="https://www.youtube.com/watch?v=di2kJcyy1BM" xr:uid="{15ABB650-A2A4-488B-83A5-BB27B7B17D87}"/>
    <hyperlink ref="A809" r:id="rId390" tooltip="New Year 2017: Shedding the Old Skin" display="https://www.youtube.com/watch?v=di2kJcyy1BM" xr:uid="{95FC9096-EC2C-4C22-B960-2CD1EAC56436}"/>
    <hyperlink ref="A812" r:id="rId391" display="https://www.youtube.com/watch?v=sBk0idLYOTg" xr:uid="{3D3E4622-4E53-4D5B-AB43-1CF85A882235}"/>
    <hyperlink ref="A813" r:id="rId392" tooltip="Have You Read Your User’s Manual?" display="https://www.youtube.com/watch?v=sBk0idLYOTg" xr:uid="{342C15D5-5BD3-4EB9-A2FF-EC5B2D25594C}"/>
    <hyperlink ref="A816" r:id="rId393" display="https://www.youtube.com/watch?v=vbTpiJRu9d0" xr:uid="{EC6EFCBD-20D2-420F-866B-D5F885516995}"/>
    <hyperlink ref="A817" r:id="rId394" tooltip="2016 - Sadhguru's Whirlwind Year in Review" display="https://www.youtube.com/watch?v=vbTpiJRu9d0" xr:uid="{373ED12B-C4CE-4242-B89C-8988BE1D3536}"/>
    <hyperlink ref="A821" r:id="rId395" display="https://www.youtube.com/watch?v=nkmEkSGyMvo" xr:uid="{C86234C2-77C1-4E43-9702-E84BB612DDCA}"/>
    <hyperlink ref="A822" r:id="rId396" tooltip="Work Hard or Work Happy? Sadhguru on Stress and Time Management" display="https://www.youtube.com/watch?v=nkmEkSGyMvo" xr:uid="{11ADDFDD-81E9-4944-8D3A-0EEB91A0B08F}"/>
    <hyperlink ref="A826" r:id="rId397" display="https://www.youtube.com/watch?v=egwMEEicDHc" xr:uid="{F9FE6094-02C0-460F-9934-429D0AD37053}"/>
    <hyperlink ref="A827" r:id="rId398" tooltip="What If My Efforts Aren’t Recognized?" display="https://www.youtube.com/watch?v=egwMEEicDHc" xr:uid="{1039D50C-B9CE-4213-817C-3AE0EF9AC9E7}"/>
    <hyperlink ref="A830" r:id="rId399" display="https://www.youtube.com/watch?v=iVXGZ99PsdQ" xr:uid="{BADBB734-3B40-4000-9878-6F939D65C65B}"/>
    <hyperlink ref="A831" r:id="rId400" tooltip="A Generous Gift" display="https://www.youtube.com/watch?v=iVXGZ99PsdQ" xr:uid="{F3D892E8-1314-4257-BFA0-E53B93654B5B}"/>
    <hyperlink ref="A834" r:id="rId401" display="https://www.youtube.com/watch?v=oupppoVp3Dk" xr:uid="{41CBD59E-C652-49A7-8C9B-899722ADD6FF}"/>
    <hyperlink ref="A835" r:id="rId402" tooltip="Believe in Yourself? You’re Crazy!" display="https://www.youtube.com/watch?v=oupppoVp3Dk" xr:uid="{E2C42EA7-6ADF-4BA5-B327-4A1A972FED83}"/>
    <hyperlink ref="A838" r:id="rId403" display="https://www.youtube.com/watch?v=hIphowqbGbs" xr:uid="{DE264D4B-4981-49D9-A4B1-234CBD8D1EDE}"/>
    <hyperlink ref="A839" r:id="rId404" tooltip="Why Rama is Worshipped" display="https://www.youtube.com/watch?v=hIphowqbGbs" xr:uid="{B214A1A7-7BA8-40F4-97DF-BDAE5413F4DC}"/>
    <hyperlink ref="A842" r:id="rId405" display="https://www.youtube.com/watch?v=yFREIOHjXuk" xr:uid="{4BEB04AA-7B1F-4597-949B-561B02A7A262}"/>
    <hyperlink ref="A843" r:id="rId406" tooltip="Subhash Ghai in conversation with Sadhguru" display="https://www.youtube.com/watch?v=yFREIOHjXuk" xr:uid="{7DC5A07C-60E8-4DAB-8593-4EB1AAC1E361}"/>
    <hyperlink ref="A847" r:id="rId407" display="https://www.youtube.com/watch?v=bEbux_Nc5s4" xr:uid="{E14A8678-AC78-496F-B994-8F8E65F6DDFF}"/>
    <hyperlink ref="A848" r:id="rId408" tooltip="Why Should A Person Stay at the Ashram?" display="https://www.youtube.com/watch?v=bEbux_Nc5s4" xr:uid="{59A7E019-0C6C-45F2-B845-FE07843B8366}"/>
    <hyperlink ref="A851" r:id="rId409" display="https://www.youtube.com/watch?v=8rrLyYywwPc" xr:uid="{2216ED6A-F4B9-47FC-B7AC-C536FA240E8D}"/>
    <hyperlink ref="A852" r:id="rId410" tooltip="Isha Hatha Yoga's Mannequin Challenge at Isha Yoga Center" display="https://www.youtube.com/watch?v=8rrLyYywwPc" xr:uid="{8E0C49A7-5024-41EB-B340-C4B3AB9161F7}"/>
    <hyperlink ref="A855" r:id="rId411" display="https://www.youtube.com/watch?v=fmYMd92PqUk" xr:uid="{824A2C9B-05CA-405D-B986-C46872DED65C}"/>
    <hyperlink ref="A856" r:id="rId412" tooltip="Body’s Memory - Washing of Runanubandha" display="https://www.youtube.com/watch?v=fmYMd92PqUk" xr:uid="{95962ECC-15B0-4FBE-BE67-943F6FE8FE4B}"/>
    <hyperlink ref="A859" r:id="rId413" display="https://www.youtube.com/watch?v=RbwQyVch4Hw" xr:uid="{298A4E33-688D-4A1F-ADC5-67F088CD01F2}"/>
    <hyperlink ref="A860" r:id="rId414" tooltip="Putting the Dead to Rest" display="https://www.youtube.com/watch?v=RbwQyVch4Hw" xr:uid="{5A4741D8-E2DB-4703-9F56-D449BAF91F92}"/>
    <hyperlink ref="A863" r:id="rId415" display="https://www.youtube.com/watch?v=Ts4BcS_kw4k" xr:uid="{8A4183A1-B34F-4C3A-8D1E-C11A5F88771E}"/>
    <hyperlink ref="A864" r:id="rId416" tooltip="Hatha Yoga - Connecting with the Sun and Moon" display="https://www.youtube.com/watch?v=Ts4BcS_kw4k" xr:uid="{6759ABBC-45FF-4EEE-9196-E99FEF42857A}"/>
    <hyperlink ref="A867" r:id="rId417" display="https://www.youtube.com/watch?v=gMPOdUN7pKE" xr:uid="{68F29133-6026-4C19-BDF2-6E5637E7D0BF}"/>
    <hyperlink ref="A868" r:id="rId418" tooltip="Why Yoga?" display="https://www.youtube.com/watch?v=gMPOdUN7pKE" xr:uid="{BBD602BA-2733-4D9A-B160-0E83DFDF2343}"/>
    <hyperlink ref="A872" r:id="rId419" display="https://www.youtube.com/watch?v=6W-vX3thBgg" xr:uid="{1FD39808-82B8-47FC-B091-9A4FFA4FD6DF}"/>
    <hyperlink ref="A873" r:id="rId420" tooltip="Significance of Kashi Rituals" display="https://www.youtube.com/watch?v=6W-vX3thBgg" xr:uid="{9AA05FE1-3429-42E3-9436-57032D23776B}"/>
    <hyperlink ref="A876" r:id="rId421" display="https://www.youtube.com/watch?v=GRRvMPSDveU" xr:uid="{BD651761-AD71-4CB2-B8C0-15936306D598}"/>
    <hyperlink ref="A877" r:id="rId422" tooltip="Creating Cleanliness Inside and Out" display="https://www.youtube.com/watch?v=GRRvMPSDveU" xr:uid="{61E2DA09-CCE8-4C36-92EF-11955F8AF9C0}"/>
    <hyperlink ref="A880" r:id="rId423" display="https://www.youtube.com/watch?v=AR53mQ_hGoI" xr:uid="{69199872-190B-4B4A-A778-A72AC30088E9}"/>
    <hyperlink ref="A881" r:id="rId424" tooltip="Sadhguru’s Message on Selvi Jayalalitha’s Demise" display="https://www.youtube.com/watch?v=AR53mQ_hGoI" xr:uid="{8A514C4C-1E75-47EF-A9AB-9102C884661D}"/>
    <hyperlink ref="A884" r:id="rId425" display="https://www.youtube.com/watch?v=ANgjp7qy9HA" xr:uid="{BBFCD8D2-2EBF-4F3A-ACFE-F5C7D274449D}"/>
    <hyperlink ref="A885" r:id="rId426" tooltip="What is Isha Upa-Yoga?" display="https://www.youtube.com/watch?v=ANgjp7qy9HA" xr:uid="{4D07FA14-12F5-4658-86A6-223EDFD1CD20}"/>
    <hyperlink ref="A888" r:id="rId427" display="https://www.youtube.com/watch?v=G-VexV4s3J4" xr:uid="{F2A9D852-ACF7-47F1-9267-28A4091C1FBE}"/>
    <hyperlink ref="A889" r:id="rId428" tooltip="What is the Need for Swachh Bharat?" display="https://www.youtube.com/watch?v=G-VexV4s3J4" xr:uid="{7465B131-0E63-42AB-BE4F-847A69401222}"/>
    <hyperlink ref="A892" r:id="rId429" display="https://www.youtube.com/watch?v=iEnP_xYobE8" xr:uid="{84993D91-95B2-49E6-9D4B-39D10F060424}"/>
    <hyperlink ref="A893" r:id="rId430" tooltip="The Real King of the Jungle" display="https://www.youtube.com/watch?v=iEnP_xYobE8" xr:uid="{37828B41-02AB-4929-830C-6D8A16E044D4}"/>
    <hyperlink ref="A896" r:id="rId431" display="https://www.youtube.com/watch?v=ADSTTEQpFSA" xr:uid="{B8BBDB6F-E1D5-4B60-9CFF-CDF694057295}"/>
    <hyperlink ref="A897" r:id="rId432" tooltip="Becoming Receptive to Grace" display="https://www.youtube.com/watch?v=ADSTTEQpFSA" xr:uid="{E9343C37-A9B9-41AA-9AD1-855D70CA2D25}"/>
    <hyperlink ref="A900" r:id="rId433" display="https://www.youtube.com/watch?v=E0MqXuryFG4" xr:uid="{DC96EC65-0648-4208-BA82-F89397F7540C}"/>
    <hyperlink ref="A901" r:id="rId434" tooltip="Life is Ticking Away – Time to Smile!" display="https://www.youtube.com/watch?v=E0MqXuryFG4" xr:uid="{EC3AAAA9-A3D6-4204-BCB4-85319F4E8786}"/>
    <hyperlink ref="A905" r:id="rId435" display="https://www.youtube.com/watch?v=HryYsiKwK1c" xr:uid="{FC4D2D5B-691F-4CC7-9447-5CA283067A23}"/>
    <hyperlink ref="A906" r:id="rId436" tooltip="Inner Engineering: A Yogi’s Guide to Joy" display="https://www.youtube.com/watch?v=HryYsiKwK1c" xr:uid="{BE2B5260-23A9-4204-875F-432900A4E230}"/>
    <hyperlink ref="A909" r:id="rId437" display="https://www.youtube.com/watch?v=oHdP5WsVamE" xr:uid="{48DF6BA4-AF3B-439F-AE92-FCD8690BB3F3}"/>
    <hyperlink ref="A910" r:id="rId438" tooltip="Why Do We Need Inner Engineering Book?" display="https://www.youtube.com/watch?v=oHdP5WsVamE" xr:uid="{665E096F-6A94-4A68-8CD7-A9D5C7B95F02}"/>
    <hyperlink ref="A914" r:id="rId439" display="https://www.youtube.com/watch?v=5v5wGN5ujic" xr:uid="{A142B20E-AB2A-4C64-998B-D862F23632C6}"/>
    <hyperlink ref="A915" r:id="rId440" tooltip="The Joy of A Child" display="https://www.youtube.com/watch?v=5v5wGN5ujic" xr:uid="{D496680B-6BE0-42C9-A946-A6F9CB4A0010}"/>
    <hyperlink ref="A918" r:id="rId441" display="https://www.youtube.com/watch?v=kDcPc2Qpo6g" xr:uid="{A16552A1-F38D-4873-B82C-2F77EEADB2B5}"/>
    <hyperlink ref="A919" r:id="rId442" tooltip="Bliss Beyond Intoxication" display="https://www.youtube.com/watch?v=kDcPc2Qpo6g" xr:uid="{3B0262FF-E795-4DE3-9B02-77BAA9CCFBFE}"/>
    <hyperlink ref="A922" r:id="rId443" display="https://www.youtube.com/watch?v=9AoKgDyN1uY" xr:uid="{29F9D00F-74F2-4B42-967A-6A5C599C48DF}"/>
    <hyperlink ref="A923" r:id="rId444" tooltip="Sadhguru on US Presidential Election Outcome" display="https://www.youtube.com/watch?v=9AoKgDyN1uY" xr:uid="{FEC00018-9C42-40C0-8364-61ACFFA7EF64}"/>
    <hyperlink ref="A926" r:id="rId445" display="https://www.youtube.com/watch?v=f1i_ukiLQYY" xr:uid="{60D743CB-B1B2-46D6-A7C4-5BEA5193AD7E}"/>
    <hyperlink ref="A927" r:id="rId446" tooltip="Sadhguru, What Question Have You Been Waiting For?" display="https://www.youtube.com/watch?v=f1i_ukiLQYY" xr:uid="{F0B3846B-A7B4-4E5E-B67A-2D49FBF5A46D}"/>
    <hyperlink ref="A930" r:id="rId447" display="https://www.youtube.com/watch?v=diFkCJ802vY" xr:uid="{58E32338-B610-4CBE-B4CA-030BE05E9834}"/>
    <hyperlink ref="A931" r:id="rId448" tooltip="Intense and Relaxed" display="https://www.youtube.com/watch?v=diFkCJ802vY" xr:uid="{6BEFFB3A-5522-4E3E-999D-F81038B0AD2B}"/>
    <hyperlink ref="A934" r:id="rId449" display="https://www.youtube.com/watch?v=XtxhOgFBk_w" xr:uid="{1254A48C-5E1C-4366-9074-A834E6AACCD4}"/>
    <hyperlink ref="A935" r:id="rId450" tooltip="Black Money Measures" display="https://www.youtube.com/watch?v=XtxhOgFBk_w" xr:uid="{EECF8BB7-95AE-43B9-8461-39F52B9BC769}"/>
    <hyperlink ref="A938" r:id="rId451" display="https://www.youtube.com/watch?v=O9PPDw65hd0" xr:uid="{13F6C0EB-E42A-48BF-A517-75D593CAB5A6}"/>
    <hyperlink ref="A939" r:id="rId452" tooltip="Existential Does Not Need Your Agreement" display="https://www.youtube.com/watch?v=O9PPDw65hd0" xr:uid="{DAE1E222-41DB-4813-849E-19627E2EB1D2}"/>
    <hyperlink ref="A942" r:id="rId453" display="https://www.youtube.com/watch?v=YAn2eHyJlMA" xr:uid="{EDDEE143-DEDF-4EF6-854E-EB2226651685}"/>
    <hyperlink ref="A943" r:id="rId454" tooltip="Is There a Soulmate for Everyone?" display="https://www.youtube.com/watch?v=YAn2eHyJlMA" xr:uid="{68738383-8F90-460C-AC6F-28B998F2F4DB}"/>
    <hyperlink ref="A946" r:id="rId455" display="https://www.youtube.com/watch?v=tP3zyrhIXkw" xr:uid="{D35852C5-A5D9-461E-BB0A-06BE4143D1B9}"/>
    <hyperlink ref="A947" r:id="rId456" tooltip="Beyond Physical Intelligence" display="https://www.youtube.com/watch?v=tP3zyrhIXkw" xr:uid="{3B0E471E-FE42-4871-BF0B-E2838683868D}"/>
    <hyperlink ref="A950" r:id="rId457" display="https://www.youtube.com/watch?v=LfdJS_8M8bY" xr:uid="{434E4485-0E02-4C75-8C4D-1DCCCF963553}"/>
    <hyperlink ref="A951" r:id="rId458" tooltip="Focusing in One Direction" display="https://www.youtube.com/watch?v=LfdJS_8M8bY" xr:uid="{BC851F4F-ADEA-470C-ADC5-6607AEA56A0E}"/>
    <hyperlink ref="A955" r:id="rId459" display="https://www.youtube.com/watch?v=fe_Ofjozmjs" xr:uid="{1FBD44AB-EECE-4583-9431-C82D1F8C3AFC}"/>
    <hyperlink ref="A956" r:id="rId460" tooltip="Does Happiness Make You Smarter?" display="https://www.youtube.com/watch?v=fe_Ofjozmjs" xr:uid="{13319D5E-76A8-424C-891A-9305650413B6}"/>
    <hyperlink ref="A959" r:id="rId461" display="https://www.youtube.com/watch?v=sEeNj6ByWBI" xr:uid="{5CA05996-5C8A-4EC4-8CF8-04B54D2BC61D}"/>
    <hyperlink ref="A960" r:id="rId462" tooltip="Your Health, Your Responsibility – Manisha Koirala in Conversation with Sadhguru" display="https://www.youtube.com/watch?v=sEeNj6ByWBI" xr:uid="{4E3FE08D-6E02-44CF-84A8-8BC6DABA92E0}"/>
    <hyperlink ref="A964" r:id="rId463" display="https://www.youtube.com/watch?v=Xn-Ti864zyA" xr:uid="{56FF775A-9598-4D5C-9432-36924A6E9A35}"/>
    <hyperlink ref="A965" r:id="rId464" tooltip="Sadhguru on Diwali, the Festival of Lights" display="https://www.youtube.com/watch?v=Xn-Ti864zyA" xr:uid="{E8D8916B-92DC-4FA3-B016-484D82DF99A0}"/>
    <hyperlink ref="A968" r:id="rId465" display="https://www.youtube.com/watch?v=X1MovQo7ck0" xr:uid="{11377162-FD92-459C-9CA8-7B5280D5C47E}"/>
    <hyperlink ref="A969" r:id="rId466" tooltip="India is a Conscious Chaos – Manisha Koirala in Conversation with Sadhguru" display="https://www.youtube.com/watch?v=X1MovQo7ck0" xr:uid="{E0F3BE15-B13E-4B69-8052-30A726E5D044}"/>
    <hyperlink ref="A973" r:id="rId467" display="https://www.youtube.com/watch?v=TYWI929nZKg" xr:uid="{F747F0C7-99E9-43A9-8888-8B2E5BE75507}"/>
    <hyperlink ref="A974" r:id="rId468" tooltip="How to Manage Stress?" display="https://www.youtube.com/watch?v=TYWI929nZKg" xr:uid="{775D3371-6E66-4162-9891-74F7FCF9A5E0}"/>
    <hyperlink ref="A977" r:id="rId469" display="https://www.youtube.com/watch?v=X-yC18V5H-U" xr:uid="{B2184A5B-B155-4F1C-BF0D-F73CC9AEEB26}"/>
    <hyperlink ref="A978" r:id="rId470" tooltip="Life in Full Stride – Manisha Koirala in Conversation with Sadhguru" display="https://www.youtube.com/watch?v=X-yC18V5H-U" xr:uid="{A583BD9E-B698-417D-807D-42DAA5895A78}"/>
    <hyperlink ref="A982" r:id="rId471" display="https://www.youtube.com/watch?v=qRp9MYhTjWY" xr:uid="{51BFF872-D0C0-41A1-9B26-84ACFABB6EF7}"/>
    <hyperlink ref="A983" r:id="rId472" tooltip="Sadhguru: Yogi, Mystic, Visionary" display="https://www.youtube.com/watch?v=qRp9MYhTjWY" xr:uid="{1207835D-386D-4244-B7E5-559E84641EAE}"/>
    <hyperlink ref="A986" r:id="rId473" display="https://www.youtube.com/watch?v=HD6vGUzuJZ4" xr:uid="{B76147DB-5FC3-4773-9713-B8A043D3851B}"/>
    <hyperlink ref="A987" r:id="rId474" tooltip="&quot;Ancient Wisdom in Modern Times&quot; - Deepak Chopra in Conversation with Sadhguru" display="https://www.youtube.com/watch?v=HD6vGUzuJZ4" xr:uid="{6FD3910F-4F3F-4099-8076-2C75F6CAED33}"/>
    <hyperlink ref="A990" r:id="rId475" display="https://www.youtube.com/watch?v=jzSX_uBstSA" xr:uid="{7E3B06AD-83A2-4862-9E7B-ABF383329974}"/>
    <hyperlink ref="A991" r:id="rId476" tooltip="Bhuta Shuddhi - The Ultimate Cleansing | Isha Hatha Yoga" display="https://www.youtube.com/watch?v=jzSX_uBstSA" xr:uid="{3F5FE5C6-964D-48DA-ABAA-0271D41A3BD6}"/>
    <hyperlink ref="A994" r:id="rId477" display="https://www.youtube.com/watch?v=E3Y2PKiWMRs" xr:uid="{A7630E65-33B8-4619-864E-F7DDDB87C809}"/>
    <hyperlink ref="A995" r:id="rId478" tooltip="Vote for the World – Sadhguru on America’s Leadership | United States Presidential Elections" display="https://www.youtube.com/watch?v=E3Y2PKiWMRs" xr:uid="{08A68068-1DC9-43B4-913D-821B42350EB0}"/>
    <hyperlink ref="A998" r:id="rId479" display="https://www.youtube.com/watch?v=24KTmB_JXfg" xr:uid="{46C3B3BE-082A-45A8-941C-3069E44885B7}"/>
    <hyperlink ref="A999" r:id="rId480" tooltip="Yogasanas – Postures to Elevate Your Consciousness" display="https://www.youtube.com/watch?v=24KTmB_JXfg" xr:uid="{91B1F8DC-CB34-4A1B-91B1-94E59E961F91}"/>
    <hyperlink ref="A1002" r:id="rId481" display="https://www.youtube.com/watch?v=EFzGb3DYHQo" xr:uid="{66235B3E-9C8C-48FF-BCFF-4A440E57D84A}"/>
    <hyperlink ref="A1003" r:id="rId482" tooltip="Vidyarambham Chant by Sadhguru" display="https://www.youtube.com/watch?v=EFzGb3DYHQo" xr:uid="{1249E7FD-C9EC-41CB-A1AA-A4E14C573005}"/>
    <hyperlink ref="A1006" r:id="rId483" display="https://www.youtube.com/watch?v=yXiRobOZeB8" xr:uid="{FB07C1A2-FB74-4C30-B685-3EA8D6D5A030}"/>
    <hyperlink ref="A1007" r:id="rId484" tooltip="How to Handle Chronic Ailments like Diabetes and Hypertension" display="https://www.youtube.com/watch?v=yXiRobOZeB8" xr:uid="{46283D92-BA49-4996-AFA9-BE9C3EE41C24}"/>
    <hyperlink ref="A1010" r:id="rId485" display="https://www.youtube.com/watch?v=WmBNuiUG6PE" xr:uid="{62BAF0CE-1EDC-444C-9206-1C286310BD5F}"/>
    <hyperlink ref="A1011" r:id="rId486" tooltip="Can Women Leaders Make the World More Peaceful? | Arianna Huffington and Sadhguru" display="https://www.youtube.com/watch?v=WmBNuiUG6PE" xr:uid="{7DD08337-FE03-46A9-8AFC-4D621313911D}"/>
    <hyperlink ref="A1014" r:id="rId487" display="https://www.youtube.com/watch?v=zs3bps_dX9Y" xr:uid="{8BE41C46-274B-4274-8E6D-A7C251E9CD2D}"/>
    <hyperlink ref="A1015" r:id="rId488" tooltip="How Much Sleep Do I Need?" display="https://www.youtube.com/watch?v=zs3bps_dX9Y" xr:uid="{949593E1-7F74-45D7-9364-25ACF97454E1}"/>
    <hyperlink ref="A1018" r:id="rId489" display="https://www.youtube.com/watch?v=tzssCc4AzcI" xr:uid="{BCFD36C2-E65B-4373-9F23-F3483117BDC1}"/>
    <hyperlink ref="A1019" r:id="rId490" tooltip="Sadhguru's Message for Project GreenHands at India Today Safaigiri Awards 2016" display="https://www.youtube.com/watch?v=tzssCc4AzcI" xr:uid="{6FAE20D3-C31E-4C66-A064-E35662837DF8}"/>
    <hyperlink ref="A1022" r:id="rId491" display="https://www.youtube.com/watch?v=4zDktE2fN44" xr:uid="{3134DD66-E18B-473D-A980-3EAAD76D3ED6}"/>
    <hyperlink ref="A1023" r:id="rId492" tooltip="Mahishasura - Devi Conquers Animal Nature" display="https://www.youtube.com/watch?v=4zDktE2fN44" xr:uid="{CBF0907E-75DF-454F-B9E1-72852B19FE17}"/>
    <hyperlink ref="A1026" r:id="rId493" display="https://www.youtube.com/watch?v=PfR4ulw-QyY" xr:uid="{369C75F0-5889-44A8-A79F-60EDB66C6855}"/>
    <hyperlink ref="A1027" r:id="rId494" tooltip="Triveni: Bhairavi Prarthana - Chant by Sadhguru" display="https://www.youtube.com/watch?v=PfR4ulw-QyY" xr:uid="{7443CF87-02FA-4D33-A855-69BAB43F0561}"/>
    <hyperlink ref="A1030" r:id="rId495" display="https://www.youtube.com/watch?v=duoubmYpqBk" xr:uid="{38311DD5-A00A-4E7E-B2A0-9C931ECF3563}"/>
    <hyperlink ref="A1031" r:id="rId496" tooltip="Why Navratri is Dedicated to the Goddess of Learning?" display="https://www.youtube.com/watch?v=duoubmYpqBk" xr:uid="{D41D86D3-A765-490B-B3ED-3671137F5AB5}"/>
    <hyperlink ref="A1034" r:id="rId497" display="https://www.youtube.com/watch?v=JWnyTJ96upw" xr:uid="{43B6307A-BA07-4E82-8054-94F3C3D5BCEC}"/>
    <hyperlink ref="A1035" r:id="rId498" tooltip="Cancer – Controlling the Internal Criminals" display="https://www.youtube.com/watch?v=JWnyTJ96upw" xr:uid="{576B8C8A-48BA-4B68-AB2D-2E24805DFB4B}"/>
    <hyperlink ref="A1039" r:id="rId499" display="https://www.youtube.com/watch?v=Ipyi_bjJnvg" xr:uid="{002DFB36-DBFC-4312-A781-B49B6EB9690D}"/>
    <hyperlink ref="A1040" r:id="rId500" tooltip="The Calm and the Clamor, Part 2 – Manisha Koirala in Conversation with Sadhguru" display="https://www.youtube.com/watch?v=Ipyi_bjJnvg" xr:uid="{1F4235C8-C44C-4E39-B624-0E063455FD36}"/>
    <hyperlink ref="A1044" r:id="rId501" display="https://www.youtube.com/watch?v=dKC3j3HFxoI" xr:uid="{BDD81E9A-00D3-440F-8E64-DD4631F764DA}"/>
    <hyperlink ref="A1045" r:id="rId502" tooltip="When Gossip is Global, Time for Truth to Go Viral!" display="https://www.youtube.com/watch?v=dKC3j3HFxoI" xr:uid="{B400D7FC-F0C3-4A66-9149-180D1BB18A92}"/>
    <hyperlink ref="A1048" r:id="rId503" display="https://www.youtube.com/watch?v=VAn8t80lclM" xr:uid="{6BCB81AF-70CA-4BDC-BF8D-454776EDA7D8}"/>
    <hyperlink ref="A1049" r:id="rId504" tooltip="What is Happiness?" display="https://www.youtube.com/watch?v=VAn8t80lclM" xr:uid="{6E4532F2-6C49-430F-B4F1-4FAB322BEB02}"/>
    <hyperlink ref="A1052" r:id="rId505" display="https://www.youtube.com/watch?v=tIeTEmgwKPw" xr:uid="{50F55A63-0208-433E-A626-0A6DAC0ADE35}"/>
    <hyperlink ref="A1053" r:id="rId506" tooltip="Why Is Breaking Up So Painful?" display="https://www.youtube.com/watch?v=tIeTEmgwKPw" xr:uid="{BBB6E720-A56F-452B-8EDC-9DBD718A9C66}"/>
    <hyperlink ref="A1057" r:id="rId507" display="https://www.youtube.com/watch?v=P4LQBC0arik" xr:uid="{C4E5FE71-6B4D-45E5-997D-82BFC599D10B}"/>
    <hyperlink ref="A1058" r:id="rId508" tooltip="Significance of the Number 108" display="https://www.youtube.com/watch?v=P4LQBC0arik" xr:uid="{8AA50566-D954-4CBC-90CF-786362C60F07}"/>
    <hyperlink ref="A1062" r:id="rId509" display="https://www.youtube.com/watch?v=x2ZyB1Yxx3Y" xr:uid="{58FCA9EB-8D2F-4937-A78D-0A6D7C32172D}"/>
    <hyperlink ref="A1063" r:id="rId510" tooltip="Have Your Unanswered Questions Answered" display="https://www.youtube.com/watch?v=x2ZyB1Yxx3Y" xr:uid="{013B2CB8-318D-4960-9DAF-BD2A301B2B35}"/>
    <hyperlink ref="A1066" r:id="rId511" display="https://www.youtube.com/watch?v=TkuorxpG1D8" xr:uid="{AE08D328-BBBB-4D01-A0CD-B5FD8A94239B}"/>
    <hyperlink ref="A1067" r:id="rId512" tooltip="Becoming Meditative - Sadhguru in North America, Fall 2016" display="https://www.youtube.com/watch?v=TkuorxpG1D8" xr:uid="{1C714756-4FD2-4F2B-B6AC-B263A5436FE6}"/>
    <hyperlink ref="A1071" r:id="rId513" display="https://www.youtube.com/watch?v=56CJr8n5czo" xr:uid="{99D9B874-2114-4017-9A1C-F2E1BBFBB70E}"/>
    <hyperlink ref="A1072" r:id="rId514" tooltip="Fully Conscious - Sadhguru in North America, Fall 2016" display="https://www.youtube.com/watch?v=56CJr8n5czo" xr:uid="{37C67D27-7D77-43E5-AB21-F67EA3136E3C}"/>
    <hyperlink ref="A1075" r:id="rId515" display="https://www.youtube.com/watch?v=kITl64oxKsw" xr:uid="{3A843492-A3C4-4709-80F6-17EC8747A849}"/>
    <hyperlink ref="A1076" r:id="rId516" tooltip="Full-Fledged Life  - Sadhguru in North America, Fall 2016" display="https://www.youtube.com/watch?v=kITl64oxKsw" xr:uid="{E2D3E8D9-856F-4484-83B3-6277E215FFB9}"/>
    <hyperlink ref="A1079" r:id="rId517" display="https://www.youtube.com/watch?v=hBvZH-HmEK0" xr:uid="{0C27061D-82B3-47C9-8B4F-A43D0362BBFA}"/>
    <hyperlink ref="A1080" r:id="rId518" tooltip="Haven't You Always Wondered...?" display="https://www.youtube.com/watch?v=hBvZH-HmEK0" xr:uid="{09F2821D-7B99-421A-9E41-8378F6FE5DFC}"/>
    <hyperlink ref="A1083" r:id="rId519" display="https://www.youtube.com/watch?v=liLMxqCpzuI" xr:uid="{7F0443A6-3CC3-4525-863B-4BF807C01120}"/>
    <hyperlink ref="A1084" r:id="rId520" tooltip="The Calm and the Clamor - Manisha Koirala in Conversation with Sadhguru" display="https://www.youtube.com/watch?v=liLMxqCpzuI" xr:uid="{AFBA269B-45CF-4805-82A8-125C513D9EF1}"/>
    <hyperlink ref="A1088" r:id="rId521" display="https://www.youtube.com/watch?v=dqjUBU2XFCI" xr:uid="{2087DF9C-CBF7-4210-9199-4329C3EC03CA}"/>
    <hyperlink ref="A1089" r:id="rId522" tooltip="From Pursuit of Happiness to Expression of Joy" display="https://www.youtube.com/watch?v=dqjUBU2XFCI" xr:uid="{B8CC412D-7A37-4A94-8B6E-31B52D457098}"/>
    <hyperlink ref="A1093" r:id="rId523" display="https://www.youtube.com/watch?v=DbKzsa970Vg" xr:uid="{AD614B10-CC47-42FD-ADCA-D4ADB093E04C}"/>
    <hyperlink ref="A1094" r:id="rId524" tooltip="Explore Life’s Deepest Questions with Sadhguru" display="https://www.youtube.com/watch?v=DbKzsa970Vg" xr:uid="{F55C7549-44F9-4AE5-A85C-1B8D912EE773}"/>
    <hyperlink ref="A1098" r:id="rId525" display="https://www.youtube.com/watch?v=ICBNX0i855Q" xr:uid="{F05623AE-2186-412E-B32C-693F7E3963C0}"/>
    <hyperlink ref="A1099" r:id="rId526" tooltip="Shaping the Future of India’s Youth - Manisha Koirala in Conversation with Sadhguru" display="https://www.youtube.com/watch?v=ICBNX0i855Q" xr:uid="{A6C6EFC2-115F-4E60-ADEE-8C051002C8BA}"/>
    <hyperlink ref="A1103" r:id="rId527" display="https://www.youtube.com/watch?v=UN-Aox4TPUY" xr:uid="{1FDCA8B1-3B43-4C90-9EF0-077F8525FF98}"/>
    <hyperlink ref="A1104" r:id="rId528" tooltip="History and Pride Will Build the Nation - Manisha Koirala in Conversation with Sadhguru, 2016" display="https://www.youtube.com/watch?v=UN-Aox4TPUY" xr:uid="{01ADC4F4-699D-44B4-A259-77A25F609625}"/>
    <hyperlink ref="A1108" r:id="rId529" display="https://www.youtube.com/watch?v=xMyXvroH48w" xr:uid="{AA6245BA-572F-44CF-B9BD-03D4AF8A5128}"/>
    <hyperlink ref="A1109" r:id="rId530" tooltip="How to Achieve Wellbeing?" display="https://www.youtube.com/watch?v=xMyXvroH48w" xr:uid="{85BA92F0-2288-427E-9267-733A638BCFAC}"/>
    <hyperlink ref="A1113" r:id="rId531" display="https://www.youtube.com/watch?v=CKiQvH2Sumk" xr:uid="{42134E99-1C2F-4AA0-A2AD-8E74C570C8FE}"/>
    <hyperlink ref="A1114" r:id="rId532" tooltip="Surya Kriya: Activating the Sun Within You" display="https://www.youtube.com/watch?v=CKiQvH2Sumk" xr:uid="{B9D89486-4658-4A97-B087-17CEE93B030E}"/>
    <hyperlink ref="A1118" r:id="rId533" display="https://www.youtube.com/watch?v=gSkh6oRH6Vw" xr:uid="{65F481C2-8829-4BE3-83B9-DC2309E2BB72}"/>
    <hyperlink ref="A1119" r:id="rId534" tooltip="What are the Limits of my Mind?" display="https://www.youtube.com/watch?v=gSkh6oRH6Vw" xr:uid="{9DC84678-6197-4FCF-B5B9-9C38A19208A9}"/>
    <hyperlink ref="A1123" r:id="rId535" display="https://www.youtube.com/watch?v=jlQz1KckSNA" xr:uid="{FEEBABA5-2089-4D10-BCFE-490FDC26BA37}"/>
    <hyperlink ref="A1124" r:id="rId536" tooltip="How to Control Stress - Sadhguru and Arianna Huffington" display="https://www.youtube.com/watch?v=jlQz1KckSNA" xr:uid="{44FDB342-149D-4E0A-B4F1-488E2EED51FF}"/>
    <hyperlink ref="A1127" r:id="rId537" display="https://www.youtube.com/watch?v=S2uINxm_wbc" xr:uid="{FDC25222-1B8B-4556-9347-C7466C496AF5}"/>
    <hyperlink ref="A1128" r:id="rId538" tooltip="What is Inner Engineering?" display="https://www.youtube.com/watch?v=S2uINxm_wbc" xr:uid="{408C8770-4936-4EFE-8FC0-1501256323F1}"/>
    <hyperlink ref="A1132" r:id="rId539" display="https://www.youtube.com/watch?v=SKwLz6aI3aU" xr:uid="{7FE58723-5CB9-4FD2-A407-7383B16152E1}"/>
    <hyperlink ref="A1133" r:id="rId540" tooltip="How to Overcome Addictions and Compulsive Disorder?" display="https://www.youtube.com/watch?v=SKwLz6aI3aU" xr:uid="{3F81C3FB-4057-43EA-8C29-F0E812B459A1}"/>
    <hyperlink ref="A1136" r:id="rId541" display="https://www.youtube.com/watch?v=1TIvgR3KkLU" xr:uid="{2B667516-3A9F-457F-B864-21D73E1FCCC7}"/>
    <hyperlink ref="A1137" r:id="rId542" tooltip="Water Body: How Water Influences Human Health &amp; Life" display="https://www.youtube.com/watch?v=1TIvgR3KkLU" xr:uid="{399E0FD6-1210-406C-AE70-209959E121A0}"/>
    <hyperlink ref="A1141" r:id="rId543" display="https://www.youtube.com/watch?v=4eC_ArZrwkc" xr:uid="{89BD398E-76E0-4BB6-83B9-7E5E04C9C9DA}"/>
    <hyperlink ref="A1142" r:id="rId544" tooltip="Asana Siddhi: Mastering the Yogasana" display="https://www.youtube.com/watch?v=4eC_ArZrwkc" xr:uid="{A45D8C2F-FAE0-4009-8330-8F698C827470}"/>
    <hyperlink ref="A1146" r:id="rId545" display="https://www.youtube.com/watch?v=gavq4LM8XK0" xr:uid="{D2F3DAB8-7729-416F-9B57-A444200E0F75}"/>
    <hyperlink ref="A1147" r:id="rId546" tooltip="Fear of Failure" display="https://www.youtube.com/watch?v=gavq4LM8XK0" xr:uid="{F03B4467-76ED-4471-9425-ABD8B1CB0415}"/>
    <hyperlink ref="A1151" r:id="rId547" display="https://www.youtube.com/watch?v=25BrJ0dWGoY" xr:uid="{6C44F55F-17F5-43EE-B69E-FD1C318E9AAC}"/>
    <hyperlink ref="A1152" r:id="rId548" tooltip="When Ritual Becomes Commercial" display="https://www.youtube.com/watch?v=25BrJ0dWGoY" xr:uid="{0FFF3664-A0E1-4720-B11E-25AD1FB2F31E}"/>
    <hyperlink ref="A1156" r:id="rId549" display="https://www.youtube.com/watch?v=bILGsMrwF40" xr:uid="{6DCE50D5-7B42-48CD-A1DF-0085BEF9F4B4}"/>
    <hyperlink ref="A1157" r:id="rId550" tooltip="The Doorway of Memory" display="https://www.youtube.com/watch?v=bILGsMrwF40" xr:uid="{FFF8B7C4-502D-4983-A191-53481BBD0A87}"/>
    <hyperlink ref="A1161" r:id="rId551" display="https://www.youtube.com/watch?v=45xyobON7TY" xr:uid="{E5961A08-07D5-4FE1-AACC-E9F6ED3A8EB9}"/>
    <hyperlink ref="A1162" r:id="rId552" tooltip="Grihapravesham – Creating the Right Kind of Soil" display="https://www.youtube.com/watch?v=45xyobON7TY" xr:uid="{791E2F90-12B7-43D6-BCA0-809CB80314E1}"/>
    <hyperlink ref="A1165" r:id="rId553" display="https://www.youtube.com/watch?v=4lJ37C_zj5U" xr:uid="{4DD169C4-D8E3-4A45-861C-AA3FA370952B}"/>
    <hyperlink ref="A1166" r:id="rId554" tooltip="Life and Death are Not Different" display="https://www.youtube.com/watch?v=4lJ37C_zj5U" xr:uid="{DAA53E6B-2F32-44C4-BF44-A9660BEA2DDC}"/>
    <hyperlink ref="A1170" r:id="rId555" display="https://www.youtube.com/watch?v=t9uRS7DWhKQ" xr:uid="{1C3DFA00-4333-4D0E-9504-67072173FBB7}"/>
    <hyperlink ref="A1171" r:id="rId556" tooltip="Sadhguru’s Message on India’s Independence Day 2016" display="https://www.youtube.com/watch?v=t9uRS7DWhKQ" xr:uid="{B5C55980-2C7C-48E0-8259-A3CFB3B79319}"/>
    <hyperlink ref="A1174" r:id="rId557" display="https://www.youtube.com/watch?v=_9YAOHdo5xc" xr:uid="{C859FD3F-2654-4F3A-B490-4F2191F65FD6}"/>
    <hyperlink ref="A1175" r:id="rId558" tooltip="Life, Death and Ultimate Union" display="https://www.youtube.com/watch?v=_9YAOHdo5xc" xr:uid="{94592EC0-B440-4A26-8BF7-389EFC1B7E5E}"/>
    <hyperlink ref="A1178" r:id="rId559" display="https://www.youtube.com/watch?v=IeVjS7MAZCM" xr:uid="{A95B8F11-4E37-4621-9787-AFD2F76681DA}"/>
    <hyperlink ref="A1179" r:id="rId560" tooltip="There is No Inner Journey" display="https://www.youtube.com/watch?v=IeVjS7MAZCM" xr:uid="{FF909B93-DCF1-4529-8970-01DC8D1F8AAC}"/>
    <hyperlink ref="A1183" r:id="rId561" display="https://www.youtube.com/watch?v=4Vn6lJCOAXs" xr:uid="{D76C50A8-C67B-43E3-9C47-DC5B2468A9B8}"/>
    <hyperlink ref="A1184" r:id="rId562" tooltip="How to Balance the Spiritual and the Material?" display="https://www.youtube.com/watch?v=4Vn6lJCOAXs" xr:uid="{CBB5DAE0-F930-4C0A-A6D5-1A98F5E6AE52}"/>
    <hyperlink ref="A1188" r:id="rId563" display="https://www.youtube.com/watch?v=fDdYiDyeKDs" xr:uid="{AA633F22-A929-4EA6-84F1-C7D5EB615278}"/>
    <hyperlink ref="A1189" r:id="rId564" tooltip="Ambience of Grace" display="https://www.youtube.com/watch?v=fDdYiDyeKDs" xr:uid="{82842D10-4BC3-4603-A62A-6E76D6C3D364}"/>
    <hyperlink ref="A1192" r:id="rId565" display="https://www.youtube.com/watch?v=5N5KQmrED2E" xr:uid="{AE3B673F-05A9-413F-A032-4686390A26DA}"/>
    <hyperlink ref="A1193" r:id="rId566" tooltip="Redefining Achievement – Sadhguru in Hampi, Part 5" display="https://www.youtube.com/watch?v=5N5KQmrED2E" xr:uid="{8DBBF83D-5A97-4382-B6C5-9E4AB1515D5A}"/>
    <hyperlink ref="A1196" r:id="rId567" display="https://www.youtube.com/watch?v=fXnt0uFkKnQ" xr:uid="{84D941BF-A034-466D-9E7D-0E641B9A12B1}"/>
    <hyperlink ref="A1197" r:id="rId568" tooltip="Transcending Violence and Fear – Sadhguru in Hampi, Part 4" display="https://www.youtube.com/watch?v=fXnt0uFkKnQ" xr:uid="{209A679A-79A9-483E-9E02-0C4625B7D3B1}"/>
    <hyperlink ref="A1201" r:id="rId569" display="https://www.youtube.com/watch?v=wm03NEoe8Iw" xr:uid="{AFC8A53E-A764-4175-809A-E8EFF9C63A06}"/>
    <hyperlink ref="A1202" r:id="rId570" tooltip="Living Strong - Sadhguru in Hampi, Part 3" display="https://www.youtube.com/watch?v=wm03NEoe8Iw" xr:uid="{B354F6E4-B2DC-4C81-B071-CB1F4391DA99}"/>
    <hyperlink ref="A1206" r:id="rId571" display="https://www.youtube.com/watch?v=7fRFuz2EMnU" xr:uid="{8EBA3B38-146B-4C3B-BEA9-11801C6653D4}"/>
    <hyperlink ref="A1207" r:id="rId572" tooltip="Nada Aradhana – An Offering of Sound in Dhyanalinga at Isha Yoga Center" display="https://www.youtube.com/watch?v=7fRFuz2EMnU" xr:uid="{FF45A5E0-9684-4042-973E-A41808C3A334}"/>
    <hyperlink ref="A1210" r:id="rId573" display="https://www.youtube.com/watch?v=5vixelf0Fuc" xr:uid="{4BAEA57D-3BE9-45EC-B4AF-2F2235658C23}"/>
    <hyperlink ref="A1211" r:id="rId574" tooltip="Sadhguru in Hampi – One of India’s Greatest Historic Cities, Part Two" display="https://www.youtube.com/watch?v=5vixelf0Fuc" xr:uid="{00A73492-508C-491F-A6F0-CC3D4FA2769A}"/>
    <hyperlink ref="A1214" r:id="rId575" display="https://www.youtube.com/watch?v=l3IKqLLNeoU" xr:uid="{059C812C-4C9C-4FCA-9E6E-E2377E229E63}"/>
    <hyperlink ref="A1215" r:id="rId576" tooltip="Sadhguru in Hampi – One of India’s Greatest Historic Cities, Part One" display="https://www.youtube.com/watch?v=l3IKqLLNeoU" xr:uid="{D3665C45-3D66-4002-8248-764847747C58}"/>
    <hyperlink ref="A1219" r:id="rId577" display="https://www.youtube.com/watch?v=fbyOo_X4sBY" xr:uid="{36BE74DC-D4B5-46BA-A1B3-3D3CD83FD07F}"/>
    <hyperlink ref="A1220" r:id="rId578" tooltip="Sadhguru’s Address at AAPI Convention 2016" display="https://www.youtube.com/watch?v=fbyOo_X4sBY" xr:uid="{CDDAEF9A-A0C3-4F23-B6FE-66AD96AAB6B0}"/>
    <hyperlink ref="A1223" r:id="rId579" display="https://www.youtube.com/watch?v=GHgVgEI9oMU" xr:uid="{C208D10C-7C48-4B93-A237-A29B48A457A1}"/>
    <hyperlink ref="A1224" r:id="rId580" tooltip="God is Our Making - Dr. Devi Shetty with Sadhguru" display="https://www.youtube.com/watch?v=GHgVgEI9oMU" xr:uid="{0B43D9C6-7D10-460F-AFA5-9D055845BB8B}"/>
    <hyperlink ref="A1227" r:id="rId581" display="https://www.youtube.com/watch?v=yzoaV0-4Tdo" xr:uid="{AAF74B46-0406-41F1-9BFC-04E80A8B1392}"/>
    <hyperlink ref="A1228" r:id="rId582" tooltip="How to Find a Guru?" display="https://www.youtube.com/watch?v=yzoaV0-4Tdo" xr:uid="{EC0BB8AD-473E-4878-A2E8-0F62A207A2E1}"/>
    <hyperlink ref="A1231" r:id="rId583" display="https://www.youtube.com/watch?v=1_faWFj4A2I" xr:uid="{A19179B5-BD1D-46E0-9038-68AF502DDE45}"/>
    <hyperlink ref="A1232" r:id="rId584" tooltip="Guru is a Live Roadmap" display="https://www.youtube.com/watch?v=1_faWFj4A2I" xr:uid="{41D0E757-4285-4236-9368-10AA73E2DB12}"/>
    <hyperlink ref="A1235" r:id="rId585" display="https://www.youtube.com/watch?v=0XS5T0kbEQM" xr:uid="{18460D99-9695-49F2-95BE-814369E8D1F5}"/>
    <hyperlink ref="A1236" r:id="rId586" tooltip="A Guru Brings Clarity" display="https://www.youtube.com/watch?v=0XS5T0kbEQM" xr:uid="{69D628EE-1948-475D-8869-F2A35CDDACED}"/>
    <hyperlink ref="A1239" r:id="rId587" display="https://www.youtube.com/watch?v=L29RbGb3MvY" xr:uid="{6A138FC7-8A63-4A5E-92E9-BBC4ECD3D54D}"/>
    <hyperlink ref="A1240" r:id="rId588" tooltip="If You Want a Future For This World..." display="https://www.youtube.com/watch?v=L29RbGb3MvY" xr:uid="{ED56B423-FDC5-4E99-837B-73570B5CBAD1}"/>
    <hyperlink ref="A1243" r:id="rId589" display="https://www.youtube.com/watch?v=dXYeQ7hGMbg" xr:uid="{3A069C0F-6E8D-4849-8555-F890F8AD951B}"/>
    <hyperlink ref="A1244" r:id="rId590" tooltip="What Is the Relationship Between Guru and Disciple?" display="https://www.youtube.com/watch?v=dXYeQ7hGMbg" xr:uid="{28E2F774-3770-4CED-97E4-83386259CC19}"/>
    <hyperlink ref="A1247" r:id="rId591" display="https://www.youtube.com/watch?v=PQgDo8da2Ds" xr:uid="{C8108994-1721-484B-B8B7-8CAC37840575}"/>
    <hyperlink ref="A1248" r:id="rId592" tooltip="Why Build Spiritual Spaces Instead of Hospitals?" display="https://www.youtube.com/watch?v=PQgDo8da2Ds" xr:uid="{C0255FBC-1A28-48A0-AE5B-3A4C8F27FBFB}"/>
    <hyperlink ref="A1251" r:id="rId593" display="https://www.youtube.com/watch?v=DWtnKRL30jo" xr:uid="{6C018C7C-4FF1-47ED-9F21-07E23D12EF4D}"/>
    <hyperlink ref="A1252" r:id="rId594" tooltip="Sadhguru Addresses the UN - IDY 2016" display="https://www.youtube.com/watch?v=DWtnKRL30jo" xr:uid="{CE2AC96F-1CE4-473F-807A-7D264872E25D}"/>
    <hyperlink ref="A1256" r:id="rId595" display="https://www.youtube.com/watch?v=sDo_6XgeYoU" xr:uid="{F2410F6C-5690-455E-91AD-0D885A5918A9}"/>
    <hyperlink ref="A1257" r:id="rId596" tooltip="Is Yoga an Indian Thing?" display="https://www.youtube.com/watch?v=sDo_6XgeYoU" xr:uid="{53F03E0E-818E-42B9-8B5C-C25EF564C067}"/>
    <hyperlink ref="A1260" r:id="rId597" display="https://www.youtube.com/watch?v=boCS71jCP3M" xr:uid="{C14DC32C-7C07-44F0-B66E-7AE8EAB9B172}"/>
    <hyperlink ref="A1261" r:id="rId598" tooltip="Survival is Not Enough" display="https://www.youtube.com/watch?v=boCS71jCP3M" xr:uid="{8B8E85EC-5ABE-4731-ABC1-1DAA50205D1B}"/>
    <hyperlink ref="A1264" r:id="rId599" display="https://www.youtube.com/watch?v=8lhw1gmxne0" xr:uid="{D2A2E20B-B600-45AE-95DC-85C474B96FFA}"/>
    <hyperlink ref="A1265" r:id="rId600" tooltip="Spine – The Axis of the Universe" display="https://www.youtube.com/watch?v=8lhw1gmxne0" xr:uid="{B5AFF615-22D8-44A4-8CA8-05809EFCC37C}"/>
    <hyperlink ref="A1269" r:id="rId601" display="https://www.youtube.com/watch?v=ysV9FbqBgF0" xr:uid="{04133BC5-245B-49AB-8480-50F2510064AC}"/>
    <hyperlink ref="A1270" r:id="rId602" tooltip="A Recipe for Self-Transformation" display="https://www.youtube.com/watch?v=ysV9FbqBgF0" xr:uid="{4272E579-5F53-4D16-90B4-396399258FF7}"/>
    <hyperlink ref="A1274" r:id="rId603" display="https://www.youtube.com/watch?v=LP7ip6npyLM" xr:uid="{F62305C1-E29B-4BC8-B3BF-2439F737131A}"/>
    <hyperlink ref="A1275" r:id="rId604" tooltip="India’s Common Thread" display="https://www.youtube.com/watch?v=LP7ip6npyLM" xr:uid="{B5E07F02-B230-42F6-9B4C-2CC8C8DB5370}"/>
    <hyperlink ref="A1279" r:id="rId605" display="https://www.youtube.com/watch?v=ibeHh2tCcjU" xr:uid="{96FB8681-618B-4F7E-95B7-4FBAC04C5DB3}"/>
    <hyperlink ref="A1280" r:id="rId606" tooltip="Preserving Indian Culture" display="https://www.youtube.com/watch?v=ibeHh2tCcjU" xr:uid="{1EC5E63F-BD9D-4A32-BD3E-DE90C9D97E35}"/>
    <hyperlink ref="A1284" r:id="rId607" display="https://www.youtube.com/watch?v=w36C4pWXNls" xr:uid="{017A101D-D8A5-46AF-9B7C-1300884B26B9}"/>
    <hyperlink ref="A1285" r:id="rId608" tooltip="Bhuta Shuddhi – Getting to the Root of Karma" display="https://www.youtube.com/watch?v=w36C4pWXNls" xr:uid="{397B5C9D-EE25-4CFE-A2C5-2DE7BFA740AC}"/>
    <hyperlink ref="A1289" r:id="rId609" display="https://www.youtube.com/watch?v=iqFu1awvhws" xr:uid="{3F774AFB-2768-4E74-8E6E-5BC09B55CCB1}"/>
    <hyperlink ref="A1290" r:id="rId610" tooltip="Why the World Needs an International Yoga Day" display="https://www.youtube.com/watch?v=iqFu1awvhws" xr:uid="{1EF59031-FA43-4031-8EC6-D7E51FFB959B}"/>
    <hyperlink ref="A1293" r:id="rId611" display="https://www.youtube.com/watch?v=TahRgO2-9r4" xr:uid="{CFB757FA-6DC5-4159-B02B-5DBCDDAD2C72}"/>
    <hyperlink ref="A1294" r:id="rId612" tooltip="Yoga is India's Gift to the World" display="https://www.youtube.com/watch?v=TahRgO2-9r4" xr:uid="{7C394E20-21BC-4A11-81B5-067FC4040E72}"/>
    <hyperlink ref="A1297" r:id="rId613" display="https://www.youtube.com/watch?v=-F0weI6d9qg" xr:uid="{1FC7DC6E-7636-4276-A6D6-F34FEA12974F}"/>
    <hyperlink ref="A1298" r:id="rId614" tooltip="The Role of Religion in Leadership" display="https://www.youtube.com/watch?v=-F0weI6d9qg" xr:uid="{6985126D-2931-4A04-BA18-CDE87D31AE04}"/>
    <hyperlink ref="A1301" r:id="rId615" display="https://www.youtube.com/watch?v=TxXUtthHvb0" xr:uid="{51AAE013-2A9B-476A-BD95-C8B9A070C70C}"/>
    <hyperlink ref="A1302" r:id="rId616" tooltip="Redefining Success" display="https://www.youtube.com/watch?v=TxXUtthHvb0" xr:uid="{7A505ACE-37B1-404A-8EEF-1F3229BDEEE9}"/>
    <hyperlink ref="A1306" r:id="rId617" display="https://www.youtube.com/watch?v=h4t56qewd_c" xr:uid="{40BC28AF-B41D-4402-AA89-8BB155F6DDEF}"/>
    <hyperlink ref="A1307" r:id="rId618" tooltip="What Yoga is Not? - Katrina Kaif, Vidya Balan &amp; Sadhguru" display="https://www.youtube.com/watch?v=h4t56qewd_c" xr:uid="{E3BC53D3-E476-43ED-98AF-AB08BE5A41BA}"/>
    <hyperlink ref="A1310" r:id="rId619" display="https://www.youtube.com/watch?v=xcOUMYVCMpY" xr:uid="{E29E98DF-5E28-4357-8A6C-54EFBEEAD887}"/>
    <hyperlink ref="A1311" r:id="rId620" tooltip="Alan Kasujja With Sadhguru on Directing Destiny" display="https://www.youtube.com/watch?v=xcOUMYVCMpY" xr:uid="{824911C6-3A54-4BB1-A8BA-4F61CC86799A}"/>
    <hyperlink ref="A1315" r:id="rId621" display="https://www.youtube.com/watch?v=SmFivBAWAgs" xr:uid="{C05E9904-8FB9-45C9-B62F-AD9964B13BD5}"/>
    <hyperlink ref="A1316" r:id="rId622" tooltip="How to Intensify Your Longing for the Ultimate?" display="https://www.youtube.com/watch?v=SmFivBAWAgs" xr:uid="{A144AF59-B480-4063-801F-FE79E1FA6683}"/>
    <hyperlink ref="A1319" r:id="rId623" display="https://www.youtube.com/watch?v=fIPyc5y8JWA" xr:uid="{21D2D3F9-5150-408E-9E20-0EE2200EEF4B}"/>
    <hyperlink ref="A1320" r:id="rId624" tooltip="Who You Are, What You Are Not" display="https://www.youtube.com/watch?v=fIPyc5y8JWA" xr:uid="{B1DDFDAF-0B46-4154-94E4-1FB12292BD24}"/>
    <hyperlink ref="A1324" r:id="rId625" display="https://www.youtube.com/watch?v=65Q1EbsKRnY&amp;t=4s" xr:uid="{795C37C2-EBAF-4A1F-9852-625B8B0C41CA}"/>
    <hyperlink ref="A1325" r:id="rId626" tooltip="Julie Gichuru With Sadhguru on Future of the Feminine" display="https://www.youtube.com/watch?v=65Q1EbsKRnY&amp;t=4s" xr:uid="{AE9BEF48-9C8D-4A7D-908A-C3E2499D10C3}"/>
    <hyperlink ref="A1329" r:id="rId627" display="https://www.youtube.com/watch?v=ImXVozIzbB4" xr:uid="{88A64835-A138-468E-A7DF-CDBD44E22D1B}"/>
    <hyperlink ref="A1330" r:id="rId628" tooltip="Karma and Free Will" display="https://www.youtube.com/watch?v=ImXVozIzbB4" xr:uid="{9A801C35-5842-47ED-8F1F-C9B1483F7C7C}"/>
    <hyperlink ref="A1334" r:id="rId629" display="https://www.youtube.com/watch?v=tnwLEMfpBMA" xr:uid="{2C8E3FC7-5675-47E3-B7DD-41D714DB128A}"/>
    <hyperlink ref="A1335" r:id="rId630" tooltip="When Does the Soul Enter the Body? - Prasoon Joshi Asks Sadhguru" display="https://www.youtube.com/watch?v=tnwLEMfpBMA" xr:uid="{442E5769-3D62-4ECB-82C9-85AE63751D3B}"/>
    <hyperlink ref="A1338" r:id="rId631" display="https://www.youtube.com/watch?v=Hjz_h2xHGZM" xr:uid="{3FCAE102-897F-4552-9BA8-080A82F81C78}"/>
    <hyperlink ref="A1339" r:id="rId632" tooltip="Leadership Secrets: Harnessing Everyone's Best" display="https://www.youtube.com/watch?v=Hjz_h2xHGZM" xr:uid="{69D65D2E-848B-4EDA-AE4E-C1FC06108190}"/>
    <hyperlink ref="A1342" r:id="rId633" display="https://www.youtube.com/watch?v=jCCzaz18imQ" xr:uid="{594569C6-53F6-4502-897F-EBAF3A7F79A2}"/>
    <hyperlink ref="A1343" r:id="rId634" tooltip="The ​Seat of Your Experience is Within You" display="https://www.youtube.com/watch?v=jCCzaz18imQ" xr:uid="{B9EE3E50-6803-4B79-9EDE-002E350FF3EE}"/>
    <hyperlink ref="A1346" r:id="rId635" display="https://www.youtube.com/watch?v=fzmiwbHbAcQ" xr:uid="{4590959D-A72A-49C9-82D2-2444DF79A12B}"/>
    <hyperlink ref="A1347" r:id="rId636" tooltip="Sadhguru on Leadership" display="https://www.youtube.com/watch?v=fzmiwbHbAcQ" xr:uid="{83937CFC-EEC0-430F-8FBC-5DED7280696C}"/>
    <hyperlink ref="A1350" r:id="rId637" display="https://www.youtube.com/watch?v=Ar5sxNUhEiI" xr:uid="{70406AC0-37D8-43A0-BBD8-F3A7BC98E1F4}"/>
    <hyperlink ref="A1351" r:id="rId638" tooltip="Spirituality and Environmental Awareness" display="https://www.youtube.com/watch?v=Ar5sxNUhEiI" xr:uid="{159DBAA5-2409-4382-B8B8-B209D532DFAF}"/>
    <hyperlink ref="A1355" r:id="rId639" display="https://www.youtube.com/watch?v=dI-Xx89-b4w" xr:uid="{A7E46600-40C7-42EB-AA1F-DC5792B145E9}"/>
    <hyperlink ref="A1356" r:id="rId640" tooltip="Devotion: Into the Lap of Grace" display="https://www.youtube.com/watch?v=dI-Xx89-b4w" xr:uid="{56F2DB28-4116-4F0F-8641-773950D64B7C}"/>
    <hyperlink ref="A1359" r:id="rId641" display="https://www.youtube.com/watch?v=cABfEaP2IHo" xr:uid="{4DB428D4-CC08-4C94-A9B3-9B4F96D225DD}"/>
    <hyperlink ref="A1360" r:id="rId642" tooltip="Devotion, the Sweetest Way to Be" display="https://www.youtube.com/watch?v=cABfEaP2IHo" xr:uid="{EBEE92FE-F534-4E2A-9BD7-C4E244646463}"/>
    <hyperlink ref="A1363" r:id="rId643" display="https://www.youtube.com/watch?v=9DjZFDg2uXI" xr:uid="{8EF7477C-8C10-4C0A-AD2E-EDCD4A99342A}"/>
    <hyperlink ref="A1364" r:id="rId644" tooltip="Why Are There More Male Gurus?" display="https://www.youtube.com/watch?v=9DjZFDg2uXI" xr:uid="{3E45B4B7-2C41-411E-97E1-6B12E3E020E4}"/>
    <hyperlink ref="A1367" r:id="rId645" display="https://www.youtube.com/watch?v=olIRRYTm5Z4" xr:uid="{C98F6AF9-9BB7-4BB8-8508-04354129723A}"/>
    <hyperlink ref="A1368" r:id="rId646" tooltip="Virat Kohli Can Be The Greatest If Only..." display="https://www.youtube.com/watch?v=olIRRYTm5Z4" xr:uid="{44FA58DC-C4CC-4EA0-AE60-BCF2A6E93D55}"/>
    <hyperlink ref="A1371" r:id="rId647" display="https://www.youtube.com/watch?v=Etq2VsUjhho" xr:uid="{4043A48A-43CA-493F-9B59-67B546CC750B}"/>
    <hyperlink ref="A1372" r:id="rId648" tooltip="Sadhguru on Temple Entry for Women and Dalits" display="https://www.youtube.com/watch?v=Etq2VsUjhho" xr:uid="{AE7F707E-64E7-4037-B647-319993DCD42A}"/>
    <hyperlink ref="A1375" r:id="rId649" display="https://www.youtube.com/watch?v=GPINIZmQDwI" xr:uid="{58A77C5A-7041-4CD5-A624-4A1021FFD511}"/>
    <hyperlink ref="A1376" r:id="rId650" tooltip="The Way of Shiva and Buddha" display="https://www.youtube.com/watch?v=GPINIZmQDwI" xr:uid="{C06CB154-55CB-406D-B57A-691B7E76B6EB}"/>
    <hyperlink ref="A1380" r:id="rId651" display="https://www.youtube.com/watch?v=uVgw4vdhXrE" xr:uid="{ED6C8AC8-9750-4C04-84EB-89DF1D4463B5}"/>
    <hyperlink ref="A1381" r:id="rId652" tooltip="Sanjiv Goenka with Sadhguru - Of Guts, Gumption and Gods" display="https://www.youtube.com/watch?v=uVgw4vdhXrE" xr:uid="{93AE4A9D-FB72-4C3A-93EC-230C324F0749}"/>
    <hyperlink ref="A1385" r:id="rId653" display="https://www.youtube.com/watch?v=SG8lFn1Kxhc" xr:uid="{272F194C-B6C2-4F76-8AA1-D347A99CB840}"/>
    <hyperlink ref="A1386" r:id="rId654" tooltip="Why Should I Work Towards Mukthi?" display="https://www.youtube.com/watch?v=SG8lFn1Kxhc" xr:uid="{B5296FAA-C868-4FE6-8367-63AF028997CD}"/>
    <hyperlink ref="A1389" r:id="rId655" display="https://www.youtube.com/watch?v=nBFyrKYI6TU" xr:uid="{0305D2A2-02F3-44BB-95AE-BBA435D97D43}"/>
    <hyperlink ref="A1390" r:id="rId656" tooltip="Aum, Amen, Ameen - One and the Same" display="https://www.youtube.com/watch?v=nBFyrKYI6TU" xr:uid="{E727833B-378C-4862-8EAC-F85A56AF3B22}"/>
    <hyperlink ref="A1393" r:id="rId657" display="https://www.youtube.com/watch?v=0IFViMU5IN4" xr:uid="{CB70834B-6C3E-4137-AFC1-9395E2E16F51}"/>
    <hyperlink ref="A1394" r:id="rId658" tooltip="Passing Exams Without Studying" display="https://www.youtube.com/watch?v=0IFViMU5IN4" xr:uid="{E6AF7055-6FB6-481B-B0A2-BF014F053926}"/>
    <hyperlink ref="A1398" r:id="rId659" display="https://www.youtube.com/watch?v=IXh87AqdrTU" xr:uid="{91BA03F1-477C-4701-9794-AF6DC9936949}"/>
    <hyperlink ref="A1399" r:id="rId660" tooltip="What Separates Leaders From Managers -​ ​Sadhguru at Wharton" display="https://www.youtube.com/watch?v=IXh87AqdrTU" xr:uid="{F9362B9B-2AD6-49FB-8C74-BFD0F136F977}"/>
    <hyperlink ref="A1403" r:id="rId661" display="https://www.youtube.com/watch?v=Mny6I34JW6Q" xr:uid="{48C411C7-1128-4698-A6E7-7AA17F3B909A}"/>
    <hyperlink ref="A1404" r:id="rId662" tooltip="The Role of a Parent" display="https://www.youtube.com/watch?v=Mny6I34JW6Q" xr:uid="{008D7649-AFC5-4BF3-9257-2BD222FC83FB}"/>
    <hyperlink ref="A1407" r:id="rId663" display="https://www.youtube.com/watch?v=HABbAHdfdXk" xr:uid="{B4D89D03-A488-48F9-9501-AD3AF1559439}"/>
    <hyperlink ref="A1408" r:id="rId664" tooltip="Your Peace in Your Control" display="https://www.youtube.com/watch?v=HABbAHdfdXk" xr:uid="{BEE07B36-AB09-4EE4-9A86-581922F444FB}"/>
    <hyperlink ref="A1411" r:id="rId665" display="https://www.youtube.com/watch?v=mLpbkMG6VfU" xr:uid="{18B697DC-C648-414A-8D26-C395F545AA6E}"/>
    <hyperlink ref="A1412" r:id="rId666" tooltip="What Can Western Doctors Learn from Yogic Science? - Sadhguru at Stanford School of Medicine" display="https://www.youtube.com/watch?v=mLpbkMG6VfU" xr:uid="{90470FD4-9773-4554-B49D-4FCEFDF04AA1}"/>
    <hyperlink ref="A1415" r:id="rId667" display="https://www.youtube.com/watch?v=fTx9tOmU1sY" xr:uid="{A4DA977A-7166-43E9-B5B9-936A10D1CB27}"/>
    <hyperlink ref="A1416" r:id="rId668" tooltip="Why Are We Here?" display="https://www.youtube.com/watch?v=fTx9tOmU1sY" xr:uid="{9032E3BB-87AE-44BF-8408-06E95D431591}"/>
    <hyperlink ref="A1419" r:id="rId669" display="https://www.youtube.com/watch?v=p_ETYBpqsro" xr:uid="{29B6F6C9-B915-466E-8651-BD7057DB39F1}"/>
    <hyperlink ref="A1420" r:id="rId670" tooltip="Why Velliangiri Mountains are Sacred" display="https://www.youtube.com/watch?v=p_ETYBpqsro" xr:uid="{EA1F1F94-0D9A-4EC7-94F6-CA554285A655}"/>
    <hyperlink ref="A1423" r:id="rId671" display="https://www.youtube.com/watch?v=UCEGcm7G5dI" xr:uid="{173CAF0A-DEE7-47EE-B684-33D0D65AC647}"/>
    <hyperlink ref="A1424" r:id="rId672" tooltip="Sadhguru Describes His Mother" display="https://www.youtube.com/watch?v=UCEGcm7G5dI" xr:uid="{76CD8D89-CC8F-4297-BF9F-12BBD99F50B2}"/>
    <hyperlink ref="A1427" r:id="rId673" display="https://www.youtube.com/watch?v=VgjT6O-liMM" xr:uid="{D0B5300B-2350-4617-8912-1ABA0B750B7A}"/>
    <hyperlink ref="A1428" r:id="rId674" tooltip="Reviving the Maha Kumbha Mela" display="https://www.youtube.com/watch?v=VgjT6O-liMM" xr:uid="{4DC24004-9FA6-43E6-B57C-742A4BC49A53}"/>
    <hyperlink ref="A1431" r:id="rId675" display="https://www.youtube.com/watch?v=upj4j89yDAQ" xr:uid="{9E08AFEF-F864-419F-ADA1-B5A9CC5D3A8C}"/>
    <hyperlink ref="A1432" r:id="rId676" tooltip="Kumbha Mela - Sadhguru on Mahakaleshwar Temple in Ujjain" display="https://www.youtube.com/watch?v=upj4j89yDAQ" xr:uid="{3D64839D-9C67-4D9B-84FA-93B95E1702D8}"/>
    <hyperlink ref="A1435" r:id="rId677" display="https://www.youtube.com/watch?v=dTguljqROBY" xr:uid="{1B9EA78B-3385-43A7-8291-7C4D67F70C87}"/>
    <hyperlink ref="A1436" r:id="rId678" tooltip="Being Human is a Possibility, Not a Limitation" display="https://www.youtube.com/watch?v=dTguljqROBY" xr:uid="{6CEAEB89-9B32-4779-B346-10C107791341}"/>
    <hyperlink ref="A1440" r:id="rId679" display="https://www.youtube.com/watch?v=Qunpw46qxxk" xr:uid="{4D80E9C4-9559-43F8-B45C-F306906A7D66}"/>
    <hyperlink ref="A1441" r:id="rId680" tooltip="Solutions for Global Wellbeing – Sadhguru in Conversation with Annette Dixon at World Bank" display="https://www.youtube.com/watch?v=Qunpw46qxxk" xr:uid="{361D390D-07AC-4E97-9BAE-8A43326149E8}"/>
    <hyperlink ref="A1444" r:id="rId681" display="https://www.youtube.com/watch?v=He8SX-BzcIY" xr:uid="{3E6BFAF0-368F-4D02-B199-07C30F7E4917}"/>
    <hyperlink ref="A1445" r:id="rId682" tooltip="Thinking Spirituality" display="https://www.youtube.com/watch?v=He8SX-BzcIY" xr:uid="{592DBC5B-5791-48F4-828B-FA9A79099F75}"/>
    <hyperlink ref="A1449" r:id="rId683" display="https://www.youtube.com/watch?v=ueIbAYJWNr8" xr:uid="{1CB8855E-3677-4F33-BC7A-6D855846F68B}"/>
    <hyperlink ref="A1450" r:id="rId684" tooltip="The Importance of Death Rituals (Shradh)" display="https://www.youtube.com/watch?v=ueIbAYJWNr8" xr:uid="{8C2ED737-DE3C-42C2-A526-7C41BD051A57}"/>
    <hyperlink ref="A1454" r:id="rId685" display="https://www.youtube.com/watch?v=tRyYCm8Rm2w" xr:uid="{D20D94AF-64B7-40C4-92F1-040A22FB9B4F}"/>
    <hyperlink ref="A1455" r:id="rId686" tooltip="A Guru Always Takes You For A Ride" display="https://www.youtube.com/watch?v=tRyYCm8Rm2w" xr:uid="{BF43694A-CC28-41E5-A27E-551DBF360006}"/>
    <hyperlink ref="A1458" r:id="rId687" display="https://www.youtube.com/watch?v=UGroxC5xJaA" xr:uid="{CAADC52D-A52B-4AE6-9527-F9742F208E0E}"/>
    <hyperlink ref="A1459" r:id="rId688" tooltip="Leadership   From Ambition to Vision   Sadhguru speaks at IMD business school - Lausanne" display="https://www.youtube.com/watch?v=UGroxC5xJaA" xr:uid="{6B44459B-7FC9-4A55-8AF0-E7D41B89A4A1}"/>
    <hyperlink ref="A1463" r:id="rId689" display="https://www.youtube.com/watch?v=FoRUByMrf1g" xr:uid="{13FB1761-1353-40AC-91B5-ED96040AA765}"/>
    <hyperlink ref="A1464" r:id="rId690" tooltip="Yantras: Machines of a Different Dimension" display="https://www.youtube.com/watch?v=FoRUByMrf1g" xr:uid="{B6A0EAA4-302C-43B4-BAE2-B5D17DACC19F}"/>
    <hyperlink ref="A1467" r:id="rId691" display="https://www.youtube.com/watch?v=_zjxi7HxmZ8" xr:uid="{8B9467B4-F0B7-4EA3-8E0A-4FCC8A982686}"/>
    <hyperlink ref="A1468" r:id="rId692" tooltip="Why is Death Seen as Dark and Sinister?" display="https://www.youtube.com/watch?v=_zjxi7HxmZ8" xr:uid="{A9AEF40D-A496-4F2E-8961-F2C037611A1E}"/>
    <hyperlink ref="A1471" r:id="rId693" display="https://www.youtube.com/watch?v=QEkHcPt-Vpw" xr:uid="{3CC36AAC-0054-4ABF-8A65-6B3411F52F42}"/>
    <hyperlink ref="A1472" r:id="rId694" tooltip="The Key to Success Pay Attention!" display="https://www.youtube.com/watch?v=QEkHcPt-Vpw" xr:uid="{5CD8A062-82B9-411A-8E41-2462C2BFE8DE}"/>
    <hyperlink ref="A1476" r:id="rId695" display="https://www.youtube.com/watch?v=iNJg19oUsp8" xr:uid="{4528AF51-1EF2-4BB7-A3C3-C5BA55E939A2}"/>
    <hyperlink ref="A1477" r:id="rId696" tooltip="You Can Know Life Only Now - This Is The Moment" display="https://www.youtube.com/watch?v=iNJg19oUsp8" xr:uid="{1860E470-ADDC-4A97-8966-E76C7C12AA30}"/>
    <hyperlink ref="A1481" r:id="rId697" display="https://www.youtube.com/watch?v=2UHwPxgmfg8" xr:uid="{6881AB0C-52FD-4A57-8F33-2CCF24E7D7F1}"/>
    <hyperlink ref="A1482" r:id="rId698" tooltip="Can Yogis Learn to Time Travel?" display="https://www.youtube.com/watch?v=2UHwPxgmfg8" xr:uid="{4FC30560-D78A-494B-A6C5-08B8FA3B61DF}"/>
    <hyperlink ref="A1486" r:id="rId699" display="https://www.youtube.com/watch?v=e2UN3d60IQM" xr:uid="{E5FB9BE2-2031-46C4-8D50-513227AEB8A4}"/>
    <hyperlink ref="A1487" r:id="rId700" tooltip="Getting a Taste of Life" display="https://www.youtube.com/watch?v=e2UN3d60IQM" xr:uid="{74C940CB-299E-4852-A457-B9020D9138F8}"/>
    <hyperlink ref="A1491" r:id="rId701" display="https://www.youtube.com/watch?v=3srSwuG9kVw" xr:uid="{800F1BC2-C707-49E7-B6A5-3EA34F71DF88}"/>
    <hyperlink ref="A1492" r:id="rId702" tooltip="The Impact of Indian Civilization - Sanjeev Sanyal with Sadhguru" display="https://www.youtube.com/watch?v=3srSwuG9kVw" xr:uid="{F21368A2-24CE-4F0D-B9AA-3E113BE5C24A}"/>
    <hyperlink ref="A1495" r:id="rId703" display="https://www.youtube.com/watch?v=Nkh5y4R_RD0" xr:uid="{C0195851-D576-4112-9387-65968DDA6B2C}"/>
    <hyperlink ref="A1496" r:id="rId704" tooltip="How to Become Silent? - Sadhguru Talks at Isha Yoga Center" display="https://www.youtube.com/watch?v=Nkh5y4R_RD0" xr:uid="{CB131073-657C-4CA0-99F8-4B06D9D1DAA2}"/>
    <hyperlink ref="A1500" r:id="rId705" display="https://www.youtube.com/watch?v=NUwbKD5VN0Q" xr:uid="{539DE273-90BF-499A-B98D-CC32A8400576}"/>
    <hyperlink ref="A1501" r:id="rId706" tooltip="Shani Shingnapur Temple: Discrimination or Discretion?" display="https://www.youtube.com/watch?v=NUwbKD5VN0Q" xr:uid="{AA14A99C-4B4B-4472-A564-E25C57ABEACA}"/>
    <hyperlink ref="A1504" r:id="rId707" display="https://www.youtube.com/watch?v=EE5jNut1czc" xr:uid="{295EFA1D-C6AA-47C3-A676-83E58DFA9BDC}"/>
    <hyperlink ref="A1505" r:id="rId708" tooltip="Shiva - Uncivilized, Uncouth, but Just Life" display="https://www.youtube.com/watch?v=EE5jNut1czc" xr:uid="{AF3A239D-28D0-4E47-A485-8A96609C22FF}"/>
    <hyperlink ref="A1509" r:id="rId709" display="https://www.youtube.com/watch?v=NxqRLjWscik" xr:uid="{71DA1988-F2F9-4114-A5C2-31B91D6E0BB7}"/>
    <hyperlink ref="A1510" r:id="rId710" tooltip="Knowing Life by Inclusion, Not Intellect" display="https://www.youtube.com/watch?v=NxqRLjWscik" xr:uid="{057568EE-09D2-4CB0-9D54-428942AC5808}"/>
    <hyperlink ref="A1514" r:id="rId711" display="https://www.youtube.com/watch?v=o4k4gVNb96k" xr:uid="{3DB40805-86EC-4459-B230-A9760FCB2EA0}"/>
    <hyperlink ref="A1515" r:id="rId712" tooltip="Do This One Thing to Live Blissfully" display="https://www.youtube.com/watch?v=o4k4gVNb96k" xr:uid="{8617D1F7-D068-42BB-B349-C3C3520C3EE6}"/>
    <hyperlink ref="A1519" r:id="rId713" display="https://www.youtube.com/watch?v=E60iQmIq72E" xr:uid="{99E21087-F18B-4DC8-9604-8E8F9EA51C93}"/>
    <hyperlink ref="A1520" r:id="rId714" tooltip="The Rules of Life and Death" display="https://www.youtube.com/watch?v=E60iQmIq72E" xr:uid="{4E5E57E8-103C-470A-8689-FFD65EEAAD29}"/>
    <hyperlink ref="A1523" r:id="rId715" display="https://www.youtube.com/watch?v=TJBRJt1K4OM" xr:uid="{BCE58699-2BA6-4A62-98ED-02BA1BD8F058}"/>
    <hyperlink ref="A1524" r:id="rId716" tooltip="Just a Brief Life" display="https://www.youtube.com/watch?v=TJBRJt1K4OM" xr:uid="{118A0DFD-91CD-461C-9CCC-49113D78E10C}"/>
    <hyperlink ref="A1527" r:id="rId717" display="https://www.youtube.com/watch?v=-ZM1xNdzb54" xr:uid="{31D81A68-0E12-4516-B2F8-849F924BF630}"/>
    <hyperlink ref="A1528" r:id="rId718" tooltip="Yoga Means Aligning with the Cosmic Geometry" display="https://www.youtube.com/watch?v=-ZM1xNdzb54" xr:uid="{6C32FD77-BA00-4731-9372-2178A29568BB}"/>
    <hyperlink ref="A1531" r:id="rId719" display="https://www.youtube.com/watch?v=WAQSeWaStm8" xr:uid="{73F821AE-5718-4FE0-A7BE-B110747B12E7}"/>
    <hyperlink ref="A1532" r:id="rId720" tooltip="Managing Time, Information and Energy" display="https://www.youtube.com/watch?v=WAQSeWaStm8" xr:uid="{2006ADBB-E89B-400B-9367-4D009390B228}"/>
    <hyperlink ref="A1535" r:id="rId721" display="https://www.youtube.com/watch?v=jQIb5YOkG60" xr:uid="{6458FB8C-304C-45A3-A0FE-A97EF4D99418}"/>
    <hyperlink ref="A1536" r:id="rId722" tooltip="Forget Batman and Superman – You are a Glue Man!" display="https://www.youtube.com/watch?v=jQIb5YOkG60" xr:uid="{5379AA70-2406-430A-A92F-1CD084C23191}"/>
    <hyperlink ref="A1539" r:id="rId723" display="https://www.youtube.com/watch?v=dwcmN-Uax7k" xr:uid="{8819D3F7-55DD-487B-B509-5E65FFAA48B6}"/>
    <hyperlink ref="A1540" r:id="rId724" tooltip="Seeking Bondage or Liberation?" display="https://www.youtube.com/watch?v=dwcmN-Uax7k" xr:uid="{EE9F10AE-C3DE-4802-A920-6E430B7D3073}"/>
    <hyperlink ref="A1543" r:id="rId725" display="https://www.youtube.com/watch?v=A8HRUwihTg0" xr:uid="{FF540479-0320-4F25-A1C4-C47DFD07139A}"/>
    <hyperlink ref="A1544" r:id="rId726" tooltip="Why Wait?" display="https://www.youtube.com/watch?v=A8HRUwihTg0" xr:uid="{99EEBAF6-BC8A-4B55-8759-F3524D217671}"/>
    <hyperlink ref="A1547" r:id="rId727" display="https://www.youtube.com/watch?v=iipwjxKtRqs" xr:uid="{0226DE3B-C94C-4091-BC94-BA6E0C98F589}"/>
    <hyperlink ref="A1548" r:id="rId728" tooltip="Knowing Yourself, Inside and Out" display="https://www.youtube.com/watch?v=iipwjxKtRqs" xr:uid="{FED87796-80FB-487F-B659-B79FF9039746}"/>
    <hyperlink ref="A1552" r:id="rId729" display="https://www.youtube.com/watch?v=Cj2vBG5vXU0" xr:uid="{F56B4CE9-558B-433D-BA2B-1A0F56E6EB9A}"/>
    <hyperlink ref="A1553" r:id="rId730" tooltip="Misery or Joy is Your Choice" display="https://www.youtube.com/watch?v=Cj2vBG5vXU0" xr:uid="{E843F148-8C50-425D-A545-F01C5D7B14E2}"/>
    <hyperlink ref="A1556" r:id="rId731" display="https://www.youtube.com/watch?v=-wj8gyaxkOM" xr:uid="{0277A9BE-F2A9-4F9A-9A2B-508C1C4E059B}"/>
    <hyperlink ref="A1557" r:id="rId732" tooltip="Ignorance is Bliss…Until You Hit the Ground" display="https://www.youtube.com/watch?v=-wj8gyaxkOM" xr:uid="{6EB22C57-9BCA-4D3D-9C82-6E0517057A49}"/>
    <hyperlink ref="A1560" r:id="rId733" display="https://www.youtube.com/watch?v=VpJVKQS6sps" xr:uid="{594DD8DF-8E5B-4DCF-98B6-18A9504468CF}"/>
    <hyperlink ref="A1561" r:id="rId734" tooltip="“Of Love” – A Poem by Sadhguru." display="https://www.youtube.com/watch?v=VpJVKQS6sps" xr:uid="{6FA8E563-5FDB-4737-8CC2-D739607DC4D1}"/>
    <hyperlink ref="A1564" r:id="rId735" display="https://www.youtube.com/watch?v=u-xx8QpSGLA" xr:uid="{02B84AB9-8E43-446C-87B7-419F11F29F12}"/>
    <hyperlink ref="A1565" r:id="rId736" tooltip="Sadhguru in Kailash Manasarovar: The Fire of a Pilgrim" display="https://www.youtube.com/watch?v=u-xx8QpSGLA" xr:uid="{C9F4B8A9-3937-495A-B187-CC85F3F861AB}"/>
    <hyperlink ref="A1568" r:id="rId737" display="https://www.youtube.com/watch?v=LH5E6oo5wg0" xr:uid="{B6288483-C73B-495B-BB0C-96EF4CFC8AE5}"/>
    <hyperlink ref="A1569" r:id="rId738" tooltip="The Source of All Suffering" display="https://www.youtube.com/watch?v=LH5E6oo5wg0" xr:uid="{B06369D1-BD53-4B4F-B9A5-9D865B1183E1}"/>
    <hyperlink ref="A1572" r:id="rId739" display="https://www.youtube.com/watch?v=JQTctGQOhsg" xr:uid="{0480C7F3-3C70-4E96-8FFC-E94D5FF50A57}"/>
    <hyperlink ref="A1573" r:id="rId740" tooltip="Touched By Life, Not Bored by Overload - Juhi Chawla with Sadhguru" display="https://www.youtube.com/watch?v=JQTctGQOhsg" xr:uid="{87971088-3046-474D-9857-308C3FDC937A}"/>
    <hyperlink ref="A1576" r:id="rId741" display="https://www.youtube.com/watch?v=Gr4-UVzbbzw" xr:uid="{BF78239B-EAFB-496C-BEF2-DC4F33B6818A}"/>
    <hyperlink ref="A1577" r:id="rId742" tooltip="How to Handle the 5 Elements - Vinita Bali​ With Sadhguru" display="https://www.youtube.com/watch?v=Gr4-UVzbbzw" xr:uid="{EFCB2B50-7F5B-4C31-BC9E-154BB94A2D77}"/>
    <hyperlink ref="A1581" r:id="rId743" display="https://www.youtube.com/watch?v=dGULOR0qOjA" xr:uid="{220496A9-9BA7-46E0-A53D-6F8160EE8F64}"/>
    <hyperlink ref="A1582" r:id="rId744" tooltip="Overwhelmed by Life | Juhi Chawla with Sadhguru" display="https://www.youtube.com/watch?v=dGULOR0qOjA" xr:uid="{9B6CD510-2D89-4251-8006-9845B1463D5D}"/>
    <hyperlink ref="A1585" r:id="rId745" display="https://www.youtube.com/watch?v=nB7SwkKa4pM" xr:uid="{ABA6B2F9-337F-4715-B940-8F740A14FF19}"/>
    <hyperlink ref="A1586" r:id="rId746" tooltip="Poetic Fling Promo - New Release from Sadhguru" display="https://www.youtube.com/watch?v=nB7SwkKa4pM" xr:uid="{8E8304DD-CD1E-4762-8924-698DC3293D48}"/>
    <hyperlink ref="A1589" r:id="rId747" display="https://www.youtube.com/watch?v=ttwzSjHgAm0" xr:uid="{F75E8713-36FD-41BC-A2A9-AD92052EB57E}"/>
    <hyperlink ref="A1590" r:id="rId748" tooltip="Shiva Untold: Acknowledging Shiva" display="https://www.youtube.com/watch?v=ttwzSjHgAm0" xr:uid="{F3CDF9E3-A94E-4693-92CD-0DC2C6243602}"/>
    <hyperlink ref="A1593" r:id="rId749" display="https://www.youtube.com/watch?v=Cm_V3cyOScQ" xr:uid="{4EF2B4AD-3969-4A3C-8909-87B2A5D0F265}"/>
    <hyperlink ref="A1594" r:id="rId750" tooltip="Shiva Untold: Desires Burnt to Ashes" display="https://www.youtube.com/watch?v=Cm_V3cyOScQ" xr:uid="{13B1242D-26A8-4BFC-833B-6594B947E52C}"/>
    <hyperlink ref="A1597" r:id="rId751" display="https://www.youtube.com/watch?v=qlboqyrPQuk" xr:uid="{D6E6DB89-E6D8-4A37-8D5C-01D8809674BC}"/>
    <hyperlink ref="A1598" r:id="rId752" tooltip="Enlightenment is not an Accomplishment" display="https://www.youtube.com/watch?v=qlboqyrPQuk" xr:uid="{80D73C3A-D037-453C-915F-E0E610F6959F}"/>
    <hyperlink ref="A1602" r:id="rId753" display="https://www.youtube.com/watch?v=VUYFiWdAj2A" xr:uid="{6EFDAAAF-DD41-47E6-8D15-1F218341D56E}"/>
    <hyperlink ref="A1603" r:id="rId754" tooltip="Have You Lost Your Mind?" display="https://www.youtube.com/watch?v=VUYFiWdAj2A" xr:uid="{415669F8-DA24-48CC-93EA-9020E18AECAD}"/>
    <hyperlink ref="A1607" r:id="rId755" display="https://www.youtube.com/watch?v=q1lfjC1eH9Y" xr:uid="{76094522-B2F9-4F51-9605-DF03C250CA9B}"/>
    <hyperlink ref="A1608" r:id="rId756" tooltip="Step One, Balance!" display="https://www.youtube.com/watch?v=q1lfjC1eH9Y" xr:uid="{261FEE2D-6B4C-4421-9587-8059D83D4A09}"/>
    <hyperlink ref="A1612" r:id="rId757" display="https://www.youtube.com/watch?v=FPGGWJw-sp4" xr:uid="{41083BDB-5574-499C-BFC1-B77A373F14E1}"/>
    <hyperlink ref="A1613" r:id="rId758" tooltip="Shiva Untold: From Gross to Subtle" display="https://www.youtube.com/watch?v=FPGGWJw-sp4" xr:uid="{F873C5B4-DC28-45CF-98D5-4292064786DF}"/>
    <hyperlink ref="A1616" r:id="rId759" display="https://www.youtube.com/watch?v=C6j2qDzdGNQ" xr:uid="{E50F03E0-804F-432C-861D-84B55B2390BE}"/>
    <hyperlink ref="A1617" r:id="rId760" tooltip="Shiva Untold: Love and Loss of Sati" display="https://www.youtube.com/watch?v=C6j2qDzdGNQ" xr:uid="{C0F286AB-2B21-481C-82B5-3134B1D2D86B}"/>
    <hyperlink ref="A1621" r:id="rId761" display="https://www.youtube.com/watch?v=32jXb9B1jls" xr:uid="{F7749176-FEE2-4F02-915C-853086D229C6}"/>
    <hyperlink ref="A1622" r:id="rId762" tooltip="India: Building a Glorious Nation" display="https://www.youtube.com/watch?v=32jXb9B1jls" xr:uid="{B4515798-3622-4D27-A05C-E70B50DCD9F9}"/>
    <hyperlink ref="A1626" r:id="rId763" display="https://www.youtube.com/watch?v=SAnUTDJ-DIY" xr:uid="{7F279E35-FA42-457F-B461-32352F8D57E2}"/>
    <hyperlink ref="A1627" r:id="rId764" tooltip="When Dreams Come True, Don’t Complain - Juhi Chawla with Sadhguru" display="https://www.youtube.com/watch?v=SAnUTDJ-DIY" xr:uid="{3218BD4E-F3E6-48AD-B1C8-06567C84BA36}"/>
    <hyperlink ref="A1631" r:id="rId765" display="https://www.youtube.com/watch?v=gA6pdRXSlJw" xr:uid="{F54AA0B0-C3BD-4573-A56F-BD2461165056}"/>
    <hyperlink ref="A1632" r:id="rId766" tooltip="Mahashivratri - A Night of Nameless Ecstasies" display="https://www.youtube.com/watch?v=gA6pdRXSlJw" xr:uid="{3EA6528B-6905-48F8-83BE-4C9E78064217}"/>
    <hyperlink ref="A1635" r:id="rId767" display="https://www.youtube.com/watch?v=XtiYlNM9jRc" xr:uid="{1627D888-87BE-43DD-AA95-397C1976126F}"/>
    <hyperlink ref="A1636" r:id="rId768" tooltip="Shiva Untold: Yogi, not a Philosopher" display="https://www.youtube.com/watch?v=XtiYlNM9jRc" xr:uid="{7C3C5B21-558A-4D00-8FFD-F74E188FA292}"/>
    <hyperlink ref="A1640" r:id="rId769" display="https://www.youtube.com/watch?v=b5cyE4qEb2w" xr:uid="{151D14EA-4131-478F-9212-3682794847F5}"/>
    <hyperlink ref="A1641" r:id="rId770" tooltip="Missing Life is a Tragedy" display="https://www.youtube.com/watch?v=b5cyE4qEb2w" xr:uid="{1C17308D-6F7D-4BFA-B005-BBCC964F1A69}"/>
    <hyperlink ref="A1645" r:id="rId771" display="https://www.youtube.com/watch?v=5Uxg9-mIGX8" xr:uid="{9F553859-BF47-492C-B9D4-2E6E46E4EF2F}"/>
    <hyperlink ref="A1646" r:id="rId772" tooltip="Shiva Untold: The Lord of Ignorance" display="https://www.youtube.com/watch?v=5Uxg9-mIGX8" xr:uid="{506152ED-13C4-450D-B5ED-E5D1314607E8}"/>
    <hyperlink ref="A1649" r:id="rId773" display="https://www.youtube.com/watch?v=n_LjQ8bSXSc" xr:uid="{C571D0F6-9681-488F-9FB3-9FCDB1C6C272}"/>
    <hyperlink ref="A1650" r:id="rId774" tooltip="Happiness Without Pursuit - Juhi Chawla with Sadhguru" display="https://www.youtube.com/watch?v=n_LjQ8bSXSc" xr:uid="{7599F315-98F3-47F5-ACE6-D05580300A5D}"/>
    <hyperlink ref="A1654" r:id="rId775" display="https://www.youtube.com/watch?v=7PWNEv2qI9c" xr:uid="{09C8B2B8-9EF5-4BD3-8449-9336B8082CCA}"/>
    <hyperlink ref="A1655" r:id="rId776" tooltip="Longing for Love" display="https://www.youtube.com/watch?v=7PWNEv2qI9c" xr:uid="{0D1CA18F-A653-49B4-91EE-29389EE476DE}"/>
    <hyperlink ref="A1658" r:id="rId777" display="https://www.youtube.com/watch?v=3xTrhsBeKvc" xr:uid="{164EA204-69B5-42DC-A835-844E2ACB8480}"/>
    <hyperlink ref="A1659" r:id="rId778" tooltip="Tips to Experience Love" display="https://www.youtube.com/watch?v=3xTrhsBeKvc" xr:uid="{E8190228-D7DB-4840-9353-662D97F276F4}"/>
    <hyperlink ref="A1662" r:id="rId779" display="https://www.youtube.com/watch?v=NUTtUP_1jns" xr:uid="{920CDCDE-08AB-4E8A-BF64-AEC0569F3A73}"/>
    <hyperlink ref="A1663" r:id="rId780" tooltip="Escaping the Trap of Intellect" display="https://www.youtube.com/watch?v=NUTtUP_1jns" xr:uid="{C3EA3A7B-C26B-4134-9BDA-D3F831D52B1D}"/>
    <hyperlink ref="A1667" r:id="rId781" display="https://www.youtube.com/watch?v=xQhDtSXlXW8" xr:uid="{807E5A38-6385-4EDE-9658-DF3C070B2F41}"/>
    <hyperlink ref="A1668" r:id="rId782" tooltip="Shiva Untold: The Wedding of Shiva and Parvathi" display="https://www.youtube.com/watch?v=xQhDtSXlXW8" xr:uid="{C2B76AB6-0A79-44B6-B9E8-3FFB202C3212}"/>
    <hyperlink ref="A1671" r:id="rId783" display="https://www.youtube.com/watch?v=s8raUHLaapw" xr:uid="{306AA146-ECF2-4D8F-B7DE-1EB084119588}"/>
    <hyperlink ref="A1672" r:id="rId784" tooltip="Creating a Culture of Health - Dr. Devi Shetty with Sadhguru" display="https://www.youtube.com/watch?v=s8raUHLaapw" xr:uid="{F080F772-B0D9-4B35-A9D5-7F80C40AFD95}"/>
    <hyperlink ref="A1676" r:id="rId785" display="https://www.youtube.com/watch?v=FNVUlpnBg54" xr:uid="{B4EA469C-B00C-4A08-A0AF-E9A457206969}"/>
    <hyperlink ref="A1677" r:id="rId786" tooltip="Is Time Travel Possible?" display="https://www.youtube.com/watch?v=FNVUlpnBg54" xr:uid="{B129C97C-03AA-4B2D-B159-9238A56B621F}"/>
    <hyperlink ref="A1681" r:id="rId787" display="https://www.youtube.com/watch?v=DnkLfQ-JpSY" xr:uid="{81835D52-6735-4A7E-9402-130A992F1EB5}"/>
    <hyperlink ref="A1682" r:id="rId788" tooltip="No Training Required, Just Pay Attention!" display="https://www.youtube.com/watch?v=DnkLfQ-JpSY" xr:uid="{0FAFB7EC-6E80-42CD-ACC3-87774F915691}"/>
    <hyperlink ref="A1685" r:id="rId789" display="https://www.youtube.com/watch?v=aRErC6Wudwo" xr:uid="{02BCD962-543D-4F74-8305-515E9CB675A7}"/>
    <hyperlink ref="A1686" r:id="rId790" tooltip="Shiva Untold: How Velliangiri Became Kailash of the South" display="https://www.youtube.com/watch?v=aRErC6Wudwo" xr:uid="{7CF07404-314A-428F-85CD-553EDDBD53AF}"/>
    <hyperlink ref="A1689" r:id="rId791" display="https://www.youtube.com/watch?v=tCSR_oIsnDc" xr:uid="{3C194011-981D-4146-9BBC-D8B33A4D5269}"/>
    <hyperlink ref="A1690" r:id="rId792" tooltip="Are You Looking for Solace or a Solution?" display="https://www.youtube.com/watch?v=tCSR_oIsnDc" xr:uid="{240F98BF-8834-46EE-B5FA-1C92818D48A9}"/>
    <hyperlink ref="A1694" r:id="rId793" display="https://www.youtube.com/watch?v=chb6F9Q7CWU" xr:uid="{2FC06981-04C4-4BE6-A18E-DF816BA3290A}"/>
    <hyperlink ref="A1695" r:id="rId794" tooltip="Why Rama and Jesus Are an Inspiration" display="https://www.youtube.com/watch?v=chb6F9Q7CWU" xr:uid="{ACC254DF-A8C7-4188-8002-2723B964309B}"/>
    <hyperlink ref="A1698" r:id="rId795" display="https://www.youtube.com/watch?v=lC7nJjRfU_Y" xr:uid="{CBCD69DC-4EFC-4B92-8A07-924076BAC79B}"/>
    <hyperlink ref="A1699" r:id="rId796" tooltip="Mahashivratri Sadhana - Tools for Transformation [Promo]" display="https://www.youtube.com/watch?v=lC7nJjRfU_Y" xr:uid="{6A276090-FFC4-446F-9E7E-B33D7BDCB5E9}"/>
    <hyperlink ref="A1702" r:id="rId797" display="https://www.youtube.com/watch?v=Yy_UOLD2bBE" xr:uid="{D4D85C31-9417-4416-9230-A62A5A0C3FA6}"/>
    <hyperlink ref="A1703" r:id="rId798" tooltip="Does India Need Strong Military? - Dr. Kiran Bedi with Sadhguru" display="https://www.youtube.com/watch?v=Yy_UOLD2bBE" xr:uid="{8E27C305-0710-45E0-842A-BE8CDAD248AF}"/>
    <hyperlink ref="A1707" r:id="rId799" display="https://www.youtube.com/watch?v=ZyWEu6qIApE" xr:uid="{B3D25C4C-4F40-4D64-BCC8-0FCF2E6AA325}"/>
    <hyperlink ref="A1708" r:id="rId800" tooltip="Mahashivratri Sadhana - Tools for Transformation" display="https://www.youtube.com/watch?v=ZyWEu6qIApE" xr:uid="{C3508F50-507A-4E6B-8988-F92F46829065}"/>
    <hyperlink ref="A1711" r:id="rId801" display="https://www.youtube.com/watch?v=BzK72IUQIok" xr:uid="{8AB76AFA-FF28-4861-BC51-687FC6AF41A7}"/>
    <hyperlink ref="A1712" r:id="rId802" tooltip="From Spiritual Aspiration to Realization" display="https://www.youtube.com/watch?v=BzK72IUQIok" xr:uid="{35570E47-C4BC-456F-A6A4-E07EBAF71930}"/>
    <hyperlink ref="A1716" r:id="rId803" display="https://www.youtube.com/watch?v=oBYXZMBEkMs" xr:uid="{0070A2FB-5005-4F78-B135-61A0BECA2C1B}"/>
    <hyperlink ref="A1717" r:id="rId804" tooltip="Bhuta Shuddhi: Mastering the Earth Element" display="https://www.youtube.com/watch?v=oBYXZMBEkMs" xr:uid="{25D8C119-1C73-4FF7-B592-F9606C4E7683}"/>
    <hyperlink ref="A1720" r:id="rId805" display="https://www.youtube.com/watch?v=0oxjwW27xt4" xr:uid="{2FDBE7B1-9428-4013-AF61-107B3576C024}"/>
    <hyperlink ref="A1721" r:id="rId806" tooltip="Freedom to Create Your Own God" display="https://www.youtube.com/watch?v=0oxjwW27xt4" xr:uid="{441E226C-003B-40EA-BD3C-4E2AFBDBF372}"/>
    <hyperlink ref="A1724" r:id="rId807" display="https://www.youtube.com/watch?v=Xyx1la9c8Mg" xr:uid="{25E2DB2A-8E62-4995-A949-6FFB68096E8C}"/>
    <hyperlink ref="A1725" r:id="rId808" tooltip="No Bull, Just Life" display="https://www.youtube.com/watch?v=Xyx1la9c8Mg" xr:uid="{24411ABD-14B2-4347-8AF9-E5FF834C7E8A}"/>
    <hyperlink ref="A1728" r:id="rId809" display="https://www.youtube.com/watch?v=QEtjob__Fc0" xr:uid="{767B6F2B-EA6B-4512-A6B4-BDA54DEC4B80}"/>
    <hyperlink ref="A1729" r:id="rId810" tooltip="Stop Limiting Life's Possibility" display="https://www.youtube.com/watch?v=QEtjob__Fc0" xr:uid="{70C706B6-E893-4E43-B80A-C75A3183CC60}"/>
    <hyperlink ref="A1732" r:id="rId811" display="https://www.youtube.com/watch?v=jpDPikbzdEQ" xr:uid="{C05C51B7-D952-4D69-BF89-1D1AF4149BD2}"/>
    <hyperlink ref="A1733" r:id="rId812" tooltip="Sadhguru Sings Jana Gana Mana" display="https://www.youtube.com/watch?v=jpDPikbzdEQ" xr:uid="{1B8A5E32-E323-4F06-BC60-C3E45AC3A0FE}"/>
    <hyperlink ref="A1736" r:id="rId813" display="https://www.youtube.com/watch?v=H7oxOARW0gs" xr:uid="{9AC57702-E73F-4225-AF92-60DC6E42BDBB}"/>
    <hyperlink ref="A1737" r:id="rId814" tooltip="A Simple Process to Find Success on the Spiritual Path | Suhel Seth with Sadhguru" display="https://www.youtube.com/watch?v=H7oxOARW0gs" xr:uid="{5A06E294-7A68-4D3D-9ECB-DFD679F5C56F}"/>
    <hyperlink ref="A1741" r:id="rId815" display="https://www.youtube.com/watch?v=UFjNPvgAosw" xr:uid="{7F12C175-8457-4A4E-8561-A92865E60AFA}"/>
    <hyperlink ref="A1742" r:id="rId816" tooltip="Ordinary to Extra-ordinary | Suhel Seth with Sadhguru" display="https://www.youtube.com/watch?v=UFjNPvgAosw" xr:uid="{F76973E2-2213-48AA-9B65-E6232EADF621}"/>
    <hyperlink ref="A1745" r:id="rId817" display="https://www.youtube.com/watch?v=G8TvpARWTjY" xr:uid="{3BDD9518-7CD0-49C1-B617-69BDC24EE977}"/>
    <hyperlink ref="A1746" r:id="rId818" tooltip="Do You Have to Leave Family &amp; Society to be Spiritual? | Suhel Seth with Sadhguru" display="https://www.youtube.com/watch?v=G8TvpARWTjY" xr:uid="{D4F44DBB-D84B-4E52-9D63-ABDCE66DEA3A}"/>
    <hyperlink ref="A1749" r:id="rId819" display="https://www.youtube.com/watch?v=fnyljp3X4jU" xr:uid="{2C295F8D-D995-4D4D-B76B-A7BB3B82552F}"/>
    <hyperlink ref="A1750" r:id="rId820" tooltip="The Only Solution to Climate Change &amp; Scarce Natural Resources | Suhel Seth with Sadhguru" display="https://www.youtube.com/watch?v=fnyljp3X4jU" xr:uid="{87DD9458-A4B1-4DC6-8B4C-384C8D84A8B6}"/>
    <hyperlink ref="A1753" r:id="rId821" display="https://www.youtube.com/watch?v=9Pquyw7kVTM" xr:uid="{31905804-D246-404E-8981-FF5F6C1EEACF}"/>
    <hyperlink ref="A1754" r:id="rId822" tooltip="“Uyirnokkam” -  A Song by Sounds of Isha" display="https://www.youtube.com/watch?v=9Pquyw7kVTM" xr:uid="{0D78B3F4-F0AB-42D6-AD17-B2B3180B22E4}"/>
    <hyperlink ref="A1757" r:id="rId823" display="https://www.youtube.com/watch?v=dhiyoLGKvVo" xr:uid="{D50E8806-DE14-46BC-B044-18CDFBAB0F0B}"/>
    <hyperlink ref="A1758" r:id="rId824" tooltip="Why Rama Did Penance After Killing Ravana" display="https://www.youtube.com/watch?v=dhiyoLGKvVo" xr:uid="{F6E98AF5-423C-4049-AEE9-44E5A509D51A}"/>
    <hyperlink ref="A1762" r:id="rId825" display="https://www.youtube.com/watch?v=cBM-Opwnwo8" xr:uid="{33209518-5A8A-4C96-AF66-88E196E156A3}"/>
    <hyperlink ref="A1763" r:id="rId826" tooltip="Sadhguru on Jallikattu - Stop Slaughter, Not the Sport!" display="https://www.youtube.com/watch?v=cBM-Opwnwo8" xr:uid="{D73386B8-986E-4392-846A-3EF7557536AB}"/>
    <hyperlink ref="A1766" r:id="rId827" display="https://www.youtube.com/watch?v=ZzDTFb78lwE" xr:uid="{4969056B-9518-488B-AC90-3C5A8695A451}"/>
    <hyperlink ref="A1767" r:id="rId828" tooltip="Whatever the Path, Carry Yoga With You" display="https://www.youtube.com/watch?v=ZzDTFb78lwE" xr:uid="{8CA168FD-28C8-409C-BB00-041BE38E16BD}"/>
    <hyperlink ref="A1771" r:id="rId829" display="https://www.youtube.com/watch?v=p3HT3YVfGMI" xr:uid="{CECBDA8E-AAD0-4A8A-AC93-E2B8988ADF48}"/>
    <hyperlink ref="A1772" r:id="rId830" tooltip="Alternative Medical Systems: When Do They Work Best? - Dr. Devi Shetty with Sadhguru" display="https://www.youtube.com/watch?v=p3HT3YVfGMI" xr:uid="{CB10F361-7A3E-471E-ADE9-9754F7BCBCA1}"/>
    <hyperlink ref="A1776" r:id="rId831" display="https://www.youtube.com/watch?v=5wnkFYztI4c" xr:uid="{71E27605-1EC8-40CC-9835-7071DAA9AECE}"/>
    <hyperlink ref="A1777" r:id="rId832" tooltip="The Mind Can Only Be Confused" display="https://www.youtube.com/watch?v=5wnkFYztI4c" xr:uid="{9E510F82-609B-4D19-8789-9A5894253166}"/>
    <hyperlink ref="A1781" r:id="rId833" display="https://www.youtube.com/watch?v=OWrciacV9XU" xr:uid="{AF21A6E7-7391-49E0-B5B3-1DAEE06046A3}"/>
    <hyperlink ref="A1782" r:id="rId834" tooltip="Why &amp; How Indian Temples Were Created" display="https://www.youtube.com/watch?v=OWrciacV9XU" xr:uid="{12A5F012-52F9-4567-986C-60F11CC66B38}"/>
    <hyperlink ref="A1786" r:id="rId835" display="https://www.youtube.com/watch?v=DltKfvtXtEg" xr:uid="{E6712109-9ABE-4F5E-A3A5-C1BAD93CB057}"/>
    <hyperlink ref="A1787" r:id="rId836" tooltip="Ignorance is a Boundless Possibility - Suhel Seth with Sadhguru" display="https://www.youtube.com/watch?v=DltKfvtXtEg" xr:uid="{58F06660-7B3F-40A7-97A2-CAA95E0A257C}"/>
    <hyperlink ref="A1790" r:id="rId837" display="https://www.youtube.com/watch?v=mFpeT662yJc" xr:uid="{D5643859-AD3F-4778-A240-7C1C50143A84}"/>
    <hyperlink ref="A1791" r:id="rId838" tooltip="Make Parenting a Joyful Process" display="https://www.youtube.com/watch?v=mFpeT662yJc" xr:uid="{AD5616ED-6749-472E-BA84-001C21F550C4}"/>
    <hyperlink ref="A1795" r:id="rId839" display="https://www.youtube.com/watch?v=XYeUFflb7Bk" xr:uid="{D17FEE8F-F14B-4D71-A1C1-E46B5E43DF98}"/>
    <hyperlink ref="A1796" r:id="rId840" tooltip="From Unconscious to Conscious Evolution" display="https://www.youtube.com/watch?v=XYeUFflb7Bk" xr:uid="{280A06AD-48CA-4289-BEB2-23FD466D1425}"/>
    <hyperlink ref="A1800" r:id="rId841" display="https://www.youtube.com/watch?v=jEmulliJWU8" xr:uid="{B7BC97D4-C16A-4583-9839-72F9F6B100CF}"/>
    <hyperlink ref="A1801" r:id="rId842" tooltip="Bhuta Shuddhi: Taking Charge of the Elements" display="https://www.youtube.com/watch?v=jEmulliJWU8" xr:uid="{ADFCED23-3ADB-4B4F-BDF0-3931C5249879}"/>
    <hyperlink ref="A1805" r:id="rId843" display="https://www.youtube.com/watch?v=pKvyl1163M0" xr:uid="{C0701018-8BBD-4D19-B704-4A5EFEB9DC4A}"/>
    <hyperlink ref="A1806" r:id="rId844" tooltip="New Year Message From Sadhguru – Come Alive" display="https://www.youtube.com/watch?v=pKvyl1163M0" xr:uid="{F958626E-CF99-4302-8562-FEA86130C603}"/>
    <hyperlink ref="A1809" r:id="rId845" display="https://www.youtube.com/watch?v=G49m2tMLggU" xr:uid="{81A8AAD2-8E21-4160-8AC4-BE8C8FB2FF9A}"/>
    <hyperlink ref="A1810" r:id="rId846" tooltip="The Most Precious Gift" display="https://www.youtube.com/watch?v=G49m2tMLggU" xr:uid="{17E7ED5E-7A5F-4222-A6A8-B2653693B352}"/>
    <hyperlink ref="A1814" r:id="rId847" display="https://www.youtube.com/watch?v=czu4M978vUk" xr:uid="{0551B98B-4540-48DE-B70E-7F20040985E0}"/>
    <hyperlink ref="A1815" r:id="rId848" tooltip="Is Kamasutra Pornography?" display="https://www.youtube.com/watch?v=czu4M978vUk" xr:uid="{72DDCD52-5965-4460-BD76-A241BF5B0EE7}"/>
    <hyperlink ref="A1819" r:id="rId849" display="https://www.youtube.com/watch?v=dScyXZ1A0wk" xr:uid="{07273018-ADCC-4295-A539-80BCE6AA96BA}"/>
    <hyperlink ref="A1820" r:id="rId850" tooltip="Is India Intolerant? – Sadhguru Answers" display="https://www.youtube.com/watch?v=dScyXZ1A0wk" xr:uid="{755C4CA3-FD4B-47FA-A427-037818BEB471}"/>
    <hyperlink ref="A1824" r:id="rId851" display="https://www.youtube.com/watch?v=9rBxmGg1KDU" xr:uid="{ECAD3923-F6CE-420B-A348-40283FC2C737}"/>
    <hyperlink ref="A1825" r:id="rId852" tooltip="One Drop of Spirituality" display="https://www.youtube.com/watch?v=9rBxmGg1KDU" xr:uid="{8F9C6200-2200-4741-BF6E-B8D5018C350F}"/>
    <hyperlink ref="A1829" r:id="rId853" display="https://www.youtube.com/watch?v=8GWCOXW_ms4" xr:uid="{06414EE9-3E74-4EA8-A52C-0B5584BF0E92}"/>
    <hyperlink ref="A1830" r:id="rId854" tooltip="No More Poisonous Deals" display="https://www.youtube.com/watch?v=8GWCOXW_ms4" xr:uid="{2ACF8C17-30BF-4BBF-92D6-D62A4A7A2697}"/>
    <hyperlink ref="A1834" r:id="rId855" display="https://www.youtube.com/watch?v=PyxVWN0nGyg" xr:uid="{C97D320B-7262-4689-8C05-8E3536F0CC58}"/>
    <hyperlink ref="A1835" r:id="rId856" tooltip="The True Miracle of Life" display="https://www.youtube.com/watch?v=PyxVWN0nGyg" xr:uid="{DC017033-4A46-4C91-B4D2-3FB8B5F5BD4E}"/>
    <hyperlink ref="A1839" r:id="rId857" display="https://www.youtube.com/watch?v=1InBj1-VZl8" xr:uid="{7FCB364D-CFD2-4C81-BE85-E08E4BA88B3F}"/>
    <hyperlink ref="A1840" r:id="rId858" tooltip="Why Bharat Has 33 million Gods &amp; Goddesses" display="https://www.youtube.com/watch?v=1InBj1-VZl8" xr:uid="{5E0540F4-4E59-483E-9FF4-CBB62D37D4EA}"/>
    <hyperlink ref="A1843" r:id="rId859" display="https://www.youtube.com/watch?v=h5G0grgSW0g" xr:uid="{CC276393-2705-4FD1-91E9-8362F4D1E4FA}"/>
    <hyperlink ref="A1844" r:id="rId860" tooltip="Samsara to Sanyas: Breaking the Cycles of Time" display="https://www.youtube.com/watch?v=h5G0grgSW0g" xr:uid="{D985BDFF-44DF-485B-A264-569464DFB71D}"/>
    <hyperlink ref="A1848" r:id="rId861" display="https://www.youtube.com/watch?v=b6yjd1VicmQ" xr:uid="{A34F11A2-53F4-484E-8D07-DB892D5771C3}"/>
    <hyperlink ref="A1849" r:id="rId862" tooltip="Mind | Prejudice and Identity" display="https://www.youtube.com/watch?v=b6yjd1VicmQ" xr:uid="{8C8A3DBE-65B2-48F9-8316-D756012D8EB8}"/>
    <hyperlink ref="A1853" r:id="rId863" display="https://www.youtube.com/watch?v=vgMT8-HOIzA" xr:uid="{05A7AD66-D029-455D-8F1B-D06B5222D830}"/>
    <hyperlink ref="A1854" r:id="rId864" tooltip="Existence: Not Logical, But Absolutely Fantastic" display="https://www.youtube.com/watch?v=vgMT8-HOIzA" xr:uid="{BA237DAF-3C0F-4739-94EB-FF45FE6754EC}"/>
    <hyperlink ref="A1858" r:id="rId865" display="https://www.youtube.com/watch?v=NcA7Nmp6qnU" xr:uid="{9160417B-1BE2-40E0-9890-D8F4EAF2A324}"/>
    <hyperlink ref="A1859" r:id="rId866" tooltip="Experiencing Life to the Maximum" display="https://www.youtube.com/watch?v=NcA7Nmp6qnU" xr:uid="{C12C0825-FE3C-4A64-A5A3-ACAC06F78BDE}"/>
    <hyperlink ref="A1863" r:id="rId867" display="https://www.youtube.com/watch?v=jfe5CttwKB4" xr:uid="{86244693-B441-401A-837B-99E73301FF47}"/>
    <hyperlink ref="A1864" r:id="rId868" tooltip="Optimize Yourself for Leadership" display="https://www.youtube.com/watch?v=jfe5CttwKB4" xr:uid="{4DF2BD0F-6C49-4774-9F87-D68508170E9A}"/>
    <hyperlink ref="A1868" r:id="rId869" display="https://www.youtube.com/watch?v=bOCx853wJ3E" xr:uid="{D0004DB6-DC52-46C9-8419-042EA174A655}"/>
    <hyperlink ref="A1869" r:id="rId870" tooltip="The Significance of Initiation | Yoga &amp; Meditation" display="https://www.youtube.com/watch?v=bOCx853wJ3E" xr:uid="{6B9A0AC2-3330-4139-93EF-33996EBA63D3}"/>
    <hyperlink ref="A1872" r:id="rId871" display="https://www.youtube.com/watch?v=gFXILIBTfG4" xr:uid="{E19A47D6-A642-45FB-8828-123AB195B5B5}"/>
    <hyperlink ref="A1873" r:id="rId872" tooltip="Why Light Lamps During The Month of Karthik?" display="https://www.youtube.com/watch?v=gFXILIBTfG4" xr:uid="{950D6471-9AF6-4197-AB85-55E13CAC0548}"/>
    <hyperlink ref="A1876" r:id="rId873" display="https://www.youtube.com/watch?v=GWzHZ6wjCao" xr:uid="{79BD5E35-B731-4679-BA17-5C994E7A0C37}"/>
    <hyperlink ref="A1877" r:id="rId874" tooltip="Shiva - The Ultimate Outlaw" display="https://www.youtube.com/watch?v=GWzHZ6wjCao" xr:uid="{6C053E6A-D156-4D83-8EA8-77B1989B864E}"/>
    <hyperlink ref="A1881" r:id="rId875" display="https://www.youtube.com/watch?v=kEQaHtiCPYM" xr:uid="{A6AEB1E1-5B3F-40B2-9BB5-2745CFCEAAE7}"/>
    <hyperlink ref="A1882" r:id="rId876" tooltip="Is Marriage a Hindrance on the Spiritual Path?" display="https://www.youtube.com/watch?v=kEQaHtiCPYM" xr:uid="{77D86CD0-FC38-48B7-B7AB-181766315785}"/>
    <hyperlink ref="A1886" r:id="rId877" display="https://www.youtube.com/watch?v=LQC-A6Aukus" xr:uid="{0B2743E6-8618-46D8-9001-8406C3435F0F}"/>
    <hyperlink ref="A1887" r:id="rId878" tooltip="Spirit of Eastern Wisdom: The Intelligence Within" display="https://www.youtube.com/watch?v=LQC-A6Aukus" xr:uid="{77FB0C3E-9AA4-42F3-8277-77EB1EC1D550}"/>
    <hyperlink ref="A1891" r:id="rId879" display="https://www.youtube.com/watch?v=-S0XbjHnjUc" xr:uid="{712A6D9D-0BFC-46FC-972F-554A00A6AB17}"/>
    <hyperlink ref="A1892" r:id="rId880" tooltip="Life's Only Purpose: Blossoming to the Fullest Possibility - Shekhar Kapur with Sadhguru" display="https://www.youtube.com/watch?v=-S0XbjHnjUc" xr:uid="{7AEEE1DA-B558-49F7-8B0B-05C34C645BF7}"/>
    <hyperlink ref="A1896" r:id="rId881" display="https://www.youtube.com/watch?v=fRvq1yOogLo" xr:uid="{8E9FA3B4-A725-474F-90A3-1FFB599B7663}"/>
    <hyperlink ref="A1897" r:id="rId882" tooltip="Human Wellbeing is the Only Business" display="https://www.youtube.com/watch?v=fRvq1yOogLo" xr:uid="{ED7BAE3B-DB78-45C9-A221-F6DE82644F9B}"/>
    <hyperlink ref="A1901" r:id="rId883" display="https://www.youtube.com/watch?v=cgpxoUE-kOg" xr:uid="{6520056F-E4F4-4E15-A671-C7EF00CBC880}"/>
    <hyperlink ref="A1902" r:id="rId884" tooltip="Adiyogi Shiva: The First &amp; Ultimate Zen Master" display="https://www.youtube.com/watch?v=cgpxoUE-kOg" xr:uid="{B0AD3AD1-51DC-436B-A6E2-92A4B913DD57}"/>
    <hyperlink ref="A1906" r:id="rId885" display="https://www.youtube.com/watch?v=jb7GigxSa30" xr:uid="{7985C3B7-1E4C-419E-BFA9-741D8196442B}"/>
    <hyperlink ref="A1907" r:id="rId886" tooltip="Sadhguru's Diwali Message" display="https://www.youtube.com/watch?v=jb7GigxSa30" xr:uid="{02F89839-DAB1-4A49-B8AA-370832C1E7FA}"/>
    <hyperlink ref="A1911" r:id="rId887" display="https://www.youtube.com/watch?v=eGM1D1BtsPo" xr:uid="{182377B5-C939-4B3A-979F-BB141DD5B63E}"/>
    <hyperlink ref="A1912" r:id="rId888" tooltip="The 3 Components of Life &amp; Death" display="https://www.youtube.com/watch?v=eGM1D1BtsPo" xr:uid="{90546F1F-5D0D-4C05-9953-CDF10BC515B5}"/>
    <hyperlink ref="A1916" r:id="rId889" display="https://www.youtube.com/watch?v=V23T-YBTARY" xr:uid="{C97A7DEC-D930-4E37-88FE-FCB8A98632BB}"/>
    <hyperlink ref="A1917" r:id="rId890" tooltip="The Meaning of Colors for a Spiritual Seeker" display="https://www.youtube.com/watch?v=V23T-YBTARY" xr:uid="{1753589A-5EEB-4BB0-9DAA-C8F546B49805}"/>
    <hyperlink ref="A1921" r:id="rId891" display="https://www.youtube.com/watch?v=jDeevLZhCLc" xr:uid="{73E544CA-D878-42CF-837E-3B037DE8D301}"/>
    <hyperlink ref="A1922" r:id="rId892" tooltip="​What is the Purpose of My Birth?​" display="https://www.youtube.com/watch?v=jDeevLZhCLc" xr:uid="{8F6D4D4A-1C6C-43C9-BE2D-3A6F95963F1B}"/>
    <hyperlink ref="A1925" r:id="rId893" display="https://www.youtube.com/watch?v=qdVJsJJXPtY" xr:uid="{F33908BD-01B9-4601-A1FF-B27778B9CAFB}"/>
    <hyperlink ref="A1926" r:id="rId894" tooltip="Stop Digging Into The Past" display="https://www.youtube.com/watch?v=qdVJsJJXPtY" xr:uid="{B85EEB15-251E-4F4F-843E-819A6D2CF4A1}"/>
    <hyperlink ref="A1930" r:id="rId895" display="https://www.youtube.com/watch?v=2qbKcuTKrDI" xr:uid="{19E4E694-C918-484E-8620-150883FAB835}"/>
    <hyperlink ref="A1931" r:id="rId896" tooltip="​How Do I Deal With Unfulfilled Expectations?" display="https://www.youtube.com/watch?v=2qbKcuTKrDI" xr:uid="{303954C6-E6E7-43B4-A9E3-006249FB4ECA}"/>
    <hyperlink ref="A1934" r:id="rId897" display="https://www.youtube.com/watch?v=iNsJTl7yUzE" xr:uid="{6E91C841-D459-4DE3-A85F-484F8D986116}"/>
    <hyperlink ref="A1935" r:id="rId898" tooltip="The Drama of Life: Do it the way it works" display="https://www.youtube.com/watch?v=iNsJTl7yUzE" xr:uid="{8CA7D147-EE9D-41A3-8BED-33980688E235}"/>
    <hyperlink ref="A1938" r:id="rId899" display="https://www.youtube.com/watch?v=YVLxIhCHhpg" xr:uid="{7F20BAC7-EED2-47DB-9FFC-A76167AE6D60}"/>
    <hyperlink ref="A1939" r:id="rId900" tooltip="Is Life Freaking You Out? The Reason People Lose Their Balance" display="https://www.youtube.com/watch?v=YVLxIhCHhpg" xr:uid="{534ECAA0-8335-402A-B184-B5A28922C92A}"/>
    <hyperlink ref="A1943" r:id="rId901" display="https://www.youtube.com/watch?v=G0yaF7rw928" xr:uid="{FA259B83-E983-4BBC-A011-0D942DBCA393}"/>
    <hyperlink ref="A1944" r:id="rId902" tooltip="Humanity is Headed for Disaster, Unless..." display="https://www.youtube.com/watch?v=G0yaF7rw928" xr:uid="{3B518D8C-EB4F-494E-AA28-19E3C401D3B0}"/>
    <hyperlink ref="A1947" r:id="rId903" display="https://www.youtube.com/watch?v=TNuBBNB-gXw" xr:uid="{1875CDE7-49C2-4D00-B9FD-200411CB2610}"/>
    <hyperlink ref="A1948" r:id="rId904" tooltip="Does Enlightenment Happen Gradually, or with a Bang?" display="https://www.youtube.com/watch?v=TNuBBNB-gXw" xr:uid="{56F474F8-B653-4844-8299-C013D9850DD6}"/>
    <hyperlink ref="A1951" r:id="rId905" display="https://www.youtube.com/watch?v=5l80odQSoSk" xr:uid="{3B85A276-9775-4913-AFE1-4C1DCFB68044}"/>
    <hyperlink ref="A1952" r:id="rId906" tooltip="How can a Spiritual Seeker Stay Away from Distractions?" display="https://www.youtube.com/watch?v=5l80odQSoSk" xr:uid="{C5B39BF1-355D-4BA8-9642-7F163670DCF5}"/>
    <hyperlink ref="A1955" r:id="rId907" display="https://www.youtube.com/watch?v=R2nZUdObktk" xr:uid="{C962566A-F1D4-432C-A893-128ED1157BE8}"/>
    <hyperlink ref="A1956" r:id="rId908" tooltip="Why We Should Pay Attention!" display="https://www.youtube.com/watch?v=R2nZUdObktk" xr:uid="{8E68CB3C-2606-4E91-9B19-3D5B3AC6A14A}"/>
    <hyperlink ref="A1960" r:id="rId909" display="https://www.youtube.com/watch?v=MBH7Sg8yzdc" xr:uid="{0380D454-A24D-44CB-9B4D-4B0EECBD4BCB}"/>
    <hyperlink ref="A1961" r:id="rId910" tooltip="Cancer Treatment: Take the Fight Out of Cancer" display="https://www.youtube.com/watch?v=MBH7Sg8yzdc" xr:uid="{6837E442-E712-48E8-9273-0B59E8667003}"/>
    <hyperlink ref="A1965" r:id="rId911" display="https://www.youtube.com/watch?v=qS7ZheGGEN4" xr:uid="{EA4B9322-A1A8-40FA-9B4B-B8C487E48D85}"/>
    <hyperlink ref="A1966" r:id="rId912" tooltip="Is a Guru Necessary For Enlightenment?" display="https://www.youtube.com/watch?v=qS7ZheGGEN4" xr:uid="{C53BB89C-29CA-4B89-A99A-E1EA6B698565}"/>
    <hyperlink ref="A1969" r:id="rId913" display="https://www.youtube.com/watch?v=rTeKZRsZvDY" xr:uid="{E633B42F-DE92-4764-A663-EB85678EEA37}"/>
    <hyperlink ref="A1970" r:id="rId914" tooltip="The 5 Elements of Existence Explained" display="https://www.youtube.com/watch?v=rTeKZRsZvDY" xr:uid="{EE88E2A3-FE98-444B-9EC5-7FC1C0ACF986}"/>
    <hyperlink ref="A1974" r:id="rId915" display="https://www.youtube.com/watch?v=XtgcC-ub5S0" xr:uid="{912E1326-DA74-4F2C-913D-56D353B4B75A}"/>
    <hyperlink ref="A1975" r:id="rId916" tooltip="What Do You Do With Yourself After Retirement? - Dr. Devi Shetty with Sadhguru" display="https://www.youtube.com/watch?v=XtgcC-ub5S0" xr:uid="{2F910843-EC15-4EEF-B3EE-7392047B13EB}"/>
    <hyperlink ref="A1979" r:id="rId917" display="https://www.youtube.com/watch?v=TdjgAbdgBkY" xr:uid="{D35706F7-5B2D-4E4B-937C-F6A6E8135156}"/>
    <hyperlink ref="A1980" r:id="rId918" tooltip="How Agastya Muni Spread Yoga Across Ancient India" display="https://www.youtube.com/watch?v=TdjgAbdgBkY" xr:uid="{791CB3F8-9EE6-489F-9F1E-3781EBC91183}"/>
    <hyperlink ref="A1983" r:id="rId919" display="https://www.youtube.com/watch?v=JIwQTsZ4yQ0" xr:uid="{BA93DAAA-4DE5-4A62-8AA7-33081AC3BC4E}"/>
    <hyperlink ref="A1984" r:id="rId920" tooltip="What Makes Gandhi A Mahatma?" display="https://www.youtube.com/watch?v=JIwQTsZ4yQ0" xr:uid="{30DE9CEC-75B7-47E0-808B-262E48248BF4}"/>
    <hyperlink ref="A1988" r:id="rId921" display="https://www.youtube.com/watch?v=QXqjmIIhIrY" xr:uid="{72B4ADF7-EDA5-4967-A5E5-20F011F21E6D}"/>
    <hyperlink ref="A1989" r:id="rId922" tooltip="Parenting: Raise Yourself Before You Raise Your Kids" display="https://www.youtube.com/watch?v=QXqjmIIhIrY" xr:uid="{F9A1E3BC-C32D-4AA9-B4A3-C5D6BACBB120}"/>
    <hyperlink ref="A1993" r:id="rId923" display="https://www.youtube.com/watch?v=MN9UhQ4z-Ao" xr:uid="{5AB4FF56-4F30-469A-85CC-62831473DEC1}"/>
    <hyperlink ref="A1994" r:id="rId924" tooltip="Life, Death &amp; Hormonal Hijack" display="https://www.youtube.com/watch?v=MN9UhQ4z-Ao" xr:uid="{A9FEC184-FC9C-453C-BEA5-CC04524F7275}"/>
    <hyperlink ref="A1998" r:id="rId925" display="https://www.youtube.com/watch?v=5z855Z2iFwI" xr:uid="{A0A062F3-B353-4528-8F6C-094E2CF96BA3}"/>
    <hyperlink ref="A1999" r:id="rId926" tooltip="Forget Facebook, Get a Big &quot;LIKE&quot; From the Universe!" display="https://www.youtube.com/watch?v=5z855Z2iFwI" xr:uid="{201D7CD3-C40F-4D80-BD52-3F866967FD8F}"/>
    <hyperlink ref="A2003" r:id="rId927" display="https://www.youtube.com/watch?v=kyMXTPlyPgc" xr:uid="{2BBFD7FA-33C7-4CF5-AD0D-62F36CB29A70}"/>
    <hyperlink ref="A2004" r:id="rId928" tooltip="Does God Love You? - Dr. Devi Shetty with Sadhguru" display="https://www.youtube.com/watch?v=kyMXTPlyPgc" xr:uid="{2EA6EF45-380E-43FF-92D6-2DB782FD6BE5}"/>
    <hyperlink ref="A2008" r:id="rId929" display="https://www.youtube.com/watch?v=9Ni2MeDyU8c" xr:uid="{902033E3-B9B5-4664-BCC0-7AE08AAB7B16}"/>
    <hyperlink ref="A2009" r:id="rId930" tooltip="Sadhguru at Kantisarovar: Nada Brahma Chant" display="https://www.youtube.com/watch?v=9Ni2MeDyU8c" xr:uid="{FFE07D87-AA21-4EAA-8BC1-F978933F5A6C}"/>
    <hyperlink ref="A2013" r:id="rId931" display="https://www.youtube.com/watch?v=mBt75tpJ07I" xr:uid="{0F92BAFF-19A5-4122-84DA-6ABFA45E5DE6}"/>
    <hyperlink ref="A2014" r:id="rId932" tooltip="Intelligence and Intellect: What's The Difference - Shekhar Kapur with Sadhguru" display="https://www.youtube.com/watch?v=mBt75tpJ07I" xr:uid="{A86EC6E1-B0B1-42D1-B546-04962B5850A4}"/>
    <hyperlink ref="A2018" r:id="rId933" display="https://www.youtube.com/watch?v=Aht4dCB11Sw" xr:uid="{E8D50326-B03D-4AAA-A40B-4F31AC030E55}"/>
    <hyperlink ref="A2019" r:id="rId934" tooltip="What Does Krishna Mean By Swadharma?" display="https://www.youtube.com/watch?v=Aht4dCB11Sw" xr:uid="{38C5BD9C-003E-4087-AE70-4AEB5B673A8E}"/>
    <hyperlink ref="A2023" r:id="rId935" display="https://www.youtube.com/watch?v=fbe8zgbwOI0" xr:uid="{BDA4CE93-9392-4238-AB0B-AA34EB2919EB}"/>
    <hyperlink ref="A2024" r:id="rId936" tooltip="Let's Play India!" display="https://www.youtube.com/watch?v=fbe8zgbwOI0" xr:uid="{62C35065-A550-49E3-991E-4F73F6DCDB1B}"/>
    <hyperlink ref="A2027" r:id="rId937" display="https://www.youtube.com/watch?v=7DDuhg9AgdM" xr:uid="{604BF320-64ED-48A0-84BD-4F3CD294D323}"/>
    <hyperlink ref="A2028" r:id="rId938" tooltip="Vibhuti: How And Where To Apply It On The Body" display="https://www.youtube.com/watch?v=7DDuhg9AgdM" xr:uid="{E3D5E065-656D-4C68-BFEE-851FFBAA06F8}"/>
    <hyperlink ref="A2032" r:id="rId939" display="https://www.youtube.com/watch?v=d-9Q_sqbDHk" xr:uid="{E315A36F-B6C8-412B-8BB3-C5A3B2EBDD7E}"/>
    <hyperlink ref="A2033" r:id="rId940" tooltip="Spirituality: The Highest Level of Intensity &amp; Involvement" display="https://www.youtube.com/watch?v=d-9Q_sqbDHk" xr:uid="{3A7FFF90-F31A-4A71-B355-57AFDD90EBA4}"/>
    <hyperlink ref="A2037" r:id="rId941" display="https://www.youtube.com/watch?v=O6TrbtbLeWQ" xr:uid="{D9F41AF1-C854-4316-AEF9-26654AFD517E}"/>
    <hyperlink ref="A2038" r:id="rId942" tooltip="Sachin Tendulkar &amp; Sadhguru: How Sports Can Transform India" display="https://www.youtube.com/watch?v=O6TrbtbLeWQ" xr:uid="{C6548B40-C431-4862-A6D4-592B324E210F}"/>
    <hyperlink ref="A2041" r:id="rId943" display="https://www.youtube.com/watch?v=dHhxhzzwg0Q" xr:uid="{5EBC3321-33B3-41BC-A9C5-B57C9309D913}"/>
    <hyperlink ref="A2042" r:id="rId944" tooltip="Sadhguru at Kantisarovar: Where The First Yoga Program Happened" display="https://www.youtube.com/watch?v=dHhxhzzwg0Q" xr:uid="{CCAFA1A3-60F2-4171-8AC8-0A4AE7D7EB6C}"/>
    <hyperlink ref="A2046" r:id="rId945" display="https://www.youtube.com/watch?v=3bkLxKAA3w8" xr:uid="{8B0D3A0D-216E-4346-945F-F65AB2A64D4E}"/>
    <hyperlink ref="A2047" r:id="rId946" tooltip="Surya Kriya - In Tune with the Cycles of the Sun" display="https://www.youtube.com/watch?v=3bkLxKAA3w8" xr:uid="{538E8EB3-68B4-4EF1-9FED-E8E770A2E72B}"/>
    <hyperlink ref="A2050" r:id="rId947" display="https://www.youtube.com/watch?v=3se4kBO2sPk" xr:uid="{9BC4C8F2-A08F-4ECA-87C9-74F69C0D9039}"/>
    <hyperlink ref="A2051" r:id="rId948" tooltip="Sachin Tendulkar plays cricket with Sadhguru - The Master with the Blaster!" display="https://www.youtube.com/watch?v=3se4kBO2sPk" xr:uid="{0BB36FF6-8838-4166-AD5F-83BF2EE6817D}"/>
    <hyperlink ref="A2054" r:id="rId949" display="https://www.youtube.com/watch?v=m39mp0PuN5c" xr:uid="{B20F91E6-3C4B-472F-9140-1C9F35F83EF4}"/>
    <hyperlink ref="A2055" r:id="rId950" tooltip="Devotion: Allowing Existence to Flow Through You" display="https://www.youtube.com/watch?v=m39mp0PuN5c" xr:uid="{47BF8CB9-F07C-42A5-8673-E56257CB0FDE}"/>
    <hyperlink ref="A2059" r:id="rId951" display="https://www.youtube.com/watch?v=FjAr-EOmJoc" xr:uid="{06B64E06-4930-46C4-B818-B4683258B532}"/>
    <hyperlink ref="A2060" r:id="rId952" tooltip="How Sports Inspires Transformation In Society" display="https://www.youtube.com/watch?v=FjAr-EOmJoc" xr:uid="{A98F93D3-DB73-41CA-A36B-396C94D4F770}"/>
    <hyperlink ref="A2063" r:id="rId953" display="https://www.youtube.com/watch?v=5uJuGG-OjLI" xr:uid="{C233A470-1D3A-4CA1-80CB-667270EAD90D}"/>
    <hyperlink ref="A2064" r:id="rId954" tooltip="Gramotsavam with Sachin - A Ball can Change the World" display="https://www.youtube.com/watch?v=5uJuGG-OjLI" xr:uid="{BB61305A-58D9-4A31-9A73-3C88C2ADB055}"/>
    <hyperlink ref="A2067" r:id="rId955" display="https://www.youtube.com/watch?v=1-sRDYOLkbg" xr:uid="{CCAF159E-6C3D-4F1A-A25C-40402DC97661}"/>
    <hyperlink ref="A2068" r:id="rId956" tooltip="Meditation For Young Children" display="https://www.youtube.com/watch?v=1-sRDYOLkbg" xr:uid="{6C8DB38D-75A5-4C46-BB16-D882E28CC354}"/>
    <hyperlink ref="A2071" r:id="rId957" display="https://www.youtube.com/watch?v=s2SSedCJ29M" xr:uid="{8ED13A2F-BBBA-4C4C-BE3A-EEA3863318A5}"/>
    <hyperlink ref="A2072" r:id="rId958" tooltip="The Desire For Everything: Understanding The Human Predicament" display="https://www.youtube.com/watch?v=s2SSedCJ29M" xr:uid="{ED385740-4998-4D80-A7CA-AD959D646F2C}"/>
    <hyperlink ref="A2076" r:id="rId959" display="https://www.youtube.com/watch?v=zGMUJ7BlQMA" xr:uid="{507828B6-0165-46BD-B1FA-E62EFF856661}"/>
    <hyperlink ref="A2077" r:id="rId960" tooltip="The Power of Saligrams" display="https://www.youtube.com/watch?v=zGMUJ7BlQMA" xr:uid="{B6F8EA5B-2D86-467B-8C3B-EE8647AC571A}"/>
    <hyperlink ref="A2081" r:id="rId961" display="https://www.youtube.com/watch?v=VuqEBnXk3tI" xr:uid="{AE0D4D9B-41E9-43CE-AEAA-4716F9005866}"/>
    <hyperlink ref="A2082" r:id="rId962" tooltip="What's A Better Leadership Style: Forceful or Accommodative" display="https://www.youtube.com/watch?v=VuqEBnXk3tI" xr:uid="{B5E97F3E-2856-45FE-B699-B85C60A3996C}"/>
    <hyperlink ref="A2086" r:id="rId963" display="https://www.youtube.com/watch?v=ZXTOs60qgc4" xr:uid="{74C8CCA4-9B4B-4741-932D-5772604F7AA2}"/>
    <hyperlink ref="A2087" r:id="rId964" tooltip="Devotion: When You Don't Matter Anymore" display="https://www.youtube.com/watch?v=ZXTOs60qgc4" xr:uid="{A4EA6E69-8447-4310-B4E0-B9BD33A2ACFF}"/>
    <hyperlink ref="A2091" r:id="rId965" display="https://www.youtube.com/watch?v=W-ObFM63g28" xr:uid="{F2942141-E11D-4576-9785-2C92B1DA5C8F}"/>
    <hyperlink ref="A2092" r:id="rId966" tooltip="How Does The Bhairavi Yantra Support And Benefit You?" display="https://www.youtube.com/watch?v=W-ObFM63g28" xr:uid="{C6B6DC1E-403C-473D-9BF3-9B401C3ABD09}"/>
    <hyperlink ref="A2096" r:id="rId967" display="https://www.youtube.com/watch?v=AJBuqPC-F-w" xr:uid="{B5F0302F-004E-49AA-8C6B-4F51521E7946}"/>
    <hyperlink ref="A2097" r:id="rId968" tooltip="Mind - Miracle or Manufacturer of Misery?" display="https://www.youtube.com/watch?v=AJBuqPC-F-w" xr:uid="{3396D261-26A4-427A-9F9E-A9EA6607391A}"/>
    <hyperlink ref="A2101" r:id="rId969" display="https://www.youtube.com/watch?v=WrkrlLC66do" xr:uid="{E0A3F06D-FDA2-459B-A94E-F3F7AD5DB6B1}"/>
    <hyperlink ref="A2102" r:id="rId970" tooltip="Independence Day Message from Sadhguru - 2015" display="https://www.youtube.com/watch?v=WrkrlLC66do" xr:uid="{B3AF4DAF-547D-4DC0-A5A7-5979CF9B8220}"/>
    <hyperlink ref="A2106" r:id="rId971" display="https://www.youtube.com/watch?v=h8IMmx1HBlQ" xr:uid="{73E07C39-2D39-4D91-A97A-455F5D4BFA01}"/>
    <hyperlink ref="A2107" r:id="rId972" tooltip="Virender Sehwag Asks Why People Don't Share Their Knowledge" display="https://www.youtube.com/watch?v=h8IMmx1HBlQ" xr:uid="{EE32F50E-39B3-4FF1-9FAF-97DC31213988}"/>
    <hyperlink ref="A2111" r:id="rId973" display="https://www.youtube.com/watch?v=S3tqF7sYcPs" xr:uid="{AC83E14E-0D55-4294-8C07-47D923ED1409}"/>
    <hyperlink ref="A2112" r:id="rId974" tooltip="Why is Guru Purnima No Longer A Big Celebration In India?" display="https://www.youtube.com/watch?v=S3tqF7sYcPs" xr:uid="{D36FDBCF-BD4B-4A5A-B89F-A54B77930EB0}"/>
    <hyperlink ref="A2116" r:id="rId975" display="https://www.youtube.com/watch?v=aP75eMwgE_4" xr:uid="{C92C5834-97F7-4A6A-B756-43209CED15F2}"/>
    <hyperlink ref="A2117" r:id="rId976" tooltip="Creating Infrastructure For Human Consciousness - Sadhguru at IIT Madras" display="https://www.youtube.com/watch?v=aP75eMwgE_4" xr:uid="{7529A6BE-CB51-4509-B6A5-D0AFFEDEEB8A}"/>
    <hyperlink ref="A2121" r:id="rId977" display="https://www.youtube.com/watch?v=1xvYFDTPXNE" xr:uid="{57E3F016-22A9-4A05-9070-2C4F0AF6C58B}"/>
    <hyperlink ref="A2122" r:id="rId978" tooltip="​The Importance of Consecrated Spaces" display="https://www.youtube.com/watch?v=1xvYFDTPXNE" xr:uid="{4E6E5B04-1ADD-4458-B299-17AE729B9581}"/>
    <hyperlink ref="A2126" r:id="rId979" display="https://www.youtube.com/watch?v=Oon-2iB8e8k" xr:uid="{3384D2A5-A269-451B-8DA9-882C82EC3FA1}"/>
    <hyperlink ref="A2127" r:id="rId980" tooltip="​What is Aura Cleansing?" display="https://www.youtube.com/watch?v=Oon-2iB8e8k" xr:uid="{5C722428-63EB-4282-AA90-1C060E05362C}"/>
    <hyperlink ref="A2131" r:id="rId981" display="https://www.youtube.com/watch?v=I4XU_lMEooY" xr:uid="{09229EFF-12E5-480C-851E-8EBBB636C505}"/>
    <hyperlink ref="A2132" r:id="rId982" tooltip="Guru Purnima 2015 - Sadhguru Meditation and Sounds of Isha" display="https://www.youtube.com/watch?v=I4XU_lMEooY" xr:uid="{D992FA1F-5E4B-4D50-9C3B-0DFC212175E7}"/>
    <hyperlink ref="A2135" r:id="rId983" display="https://www.youtube.com/watch?v=KFWyGAZgjtY" xr:uid="{2CF5B7EA-4BB4-4DAF-81AD-E671553C52F6}"/>
    <hyperlink ref="A2136" r:id="rId984" tooltip="Google Hangout with Sadhguru - Guru Purnima 2015 at Isha Yoga Center" display="https://www.youtube.com/watch?v=KFWyGAZgjtY" xr:uid="{710DAF15-4388-432D-92EE-47C222D9620E}"/>
    <hyperlink ref="A2140" r:id="rId985" display="https://www.youtube.com/watch?v=7NzERitX1-E" xr:uid="{725D3418-69ED-4DDE-A0B4-00C9EFE67488}"/>
    <hyperlink ref="A2141" r:id="rId986" tooltip="Nepal: A Living, Tantric Body" display="https://www.youtube.com/watch?v=7NzERitX1-E" xr:uid="{981D503F-6E0D-46F2-B86E-EAC9A9084B02}"/>
    <hyperlink ref="A2145" r:id="rId987" display="https://www.youtube.com/watch?v=N2sdwDQMsdw" xr:uid="{D9594ACB-B948-4425-A0EC-D306FE55A720}"/>
    <hyperlink ref="A2146" r:id="rId988" tooltip="Guru Purnima: The Day of Liberation" display="https://www.youtube.com/watch?v=N2sdwDQMsdw" xr:uid="{478F3450-9BAD-4BF0-AC1F-3D971E9F6EBC}"/>
    <hyperlink ref="A2150" r:id="rId989" display="https://www.youtube.com/watch?v=iCh64suO--E" xr:uid="{9A572BF9-5A9E-4E6F-BC26-5E49A4048A57}"/>
    <hyperlink ref="A2151" r:id="rId990" tooltip="​Devotion: The Best Way To Establish Your Way of Being" display="https://www.youtube.com/watch?v=iCh64suO--E" xr:uid="{578A73D0-5E50-4BC8-B1DD-C2AE245139EC}"/>
    <hyperlink ref="A2155" r:id="rId991" display="https://www.youtube.com/watch?v=9wxbzUAHgvI" xr:uid="{CB9262DB-CF2E-4A15-BBF8-F3936F57CBB6}"/>
    <hyperlink ref="A2156" r:id="rId992" tooltip="Guru Purnima: When the First Guru was Born" display="https://www.youtube.com/watch?v=9wxbzUAHgvI" xr:uid="{75CF4D5E-1DE1-4729-989A-177EE1AC9ADE}"/>
    <hyperlink ref="A2160" r:id="rId993" display="https://www.youtube.com/watch?v=DAZfqZOD3Dc" xr:uid="{95F17FF3-DB0F-4576-B449-1126CBB7F19F}"/>
    <hyperlink ref="A2161" r:id="rId994" tooltip="Death &amp; Breath: The Role of the Koorma Nadi" display="https://www.youtube.com/watch?v=DAZfqZOD3Dc" xr:uid="{C27D8E23-2677-4BDC-9727-AAACF1107A71}"/>
    <hyperlink ref="A2165" r:id="rId995" display="https://www.youtube.com/watch?v=Pzaai8azbqA" xr:uid="{80FCEB3B-D255-44A3-B849-02220462E3A4}"/>
    <hyperlink ref="A2166" r:id="rId996" tooltip="The Origin Of Yoga" display="https://www.youtube.com/watch?v=Pzaai8azbqA" xr:uid="{65E47D20-D305-4740-88A7-86EFC02AAA79}"/>
    <hyperlink ref="A2170" r:id="rId997" display="https://www.youtube.com/watch?v=fdDiMm21BMA" xr:uid="{B9A0C015-84C2-4847-8B2A-775AD0252DCD}"/>
    <hyperlink ref="A2171" r:id="rId998" tooltip="What Is Good And What Is Bad For Society" display="https://www.youtube.com/watch?v=fdDiMm21BMA" xr:uid="{0FC8291A-8568-4736-ADBA-7AB9C706B4B9}"/>
    <hyperlink ref="A2175" r:id="rId999" display="https://www.youtube.com/watch?v=yz2Q7jFMOPw" xr:uid="{7C91C20D-01D8-4F39-9D6D-D55517F5034B}"/>
    <hyperlink ref="A2176" r:id="rId1000" tooltip="How Does Spirituality Help Reduce Violence in Society? - Shekhar Kapur with Sadhguru" display="https://www.youtube.com/watch?v=yz2Q7jFMOPw" xr:uid="{E0D98365-8CD1-47B8-ACC0-6D1C132C44AF}"/>
    <hyperlink ref="A2180" r:id="rId1001" display="https://www.youtube.com/watch?v=X_fHa73_nOg" xr:uid="{4DC260FA-AAE1-42E2-94F6-BA2075E0A1FA}"/>
    <hyperlink ref="A2181" r:id="rId1002" tooltip="How to Reduce Sleep Quota and Increase Sleep Quality?" display="https://www.youtube.com/watch?v=X_fHa73_nOg" xr:uid="{4945431E-544C-4639-A6D0-5C7286677693}"/>
    <hyperlink ref="A2185" r:id="rId1003" display="https://www.youtube.com/watch?v=Dl8MUnLfEsk" xr:uid="{591B1D4C-CB92-43D0-889E-8B58011ADBFD}"/>
    <hyperlink ref="A2186" r:id="rId1004" tooltip="The Nature of Human Relationships" display="https://www.youtube.com/watch?v=Dl8MUnLfEsk" xr:uid="{3B3AEDE1-C5F0-4029-B169-CBF5499E69B1}"/>
    <hyperlink ref="A2190" r:id="rId1005" display="https://www.youtube.com/watch?v=Gu-F5-oIpUM" xr:uid="{1D36E1F6-7991-4BAA-9F04-90522FFB5E2B}"/>
    <hyperlink ref="A2191" r:id="rId1006" tooltip="Insomnia: The Different Kinds &amp; A Few Solutions" display="https://www.youtube.com/watch?v=Gu-F5-oIpUM" xr:uid="{B1C0F929-F09E-4178-97B6-4661B6DCAD1E}"/>
    <hyperlink ref="A2195" r:id="rId1007" display="https://www.youtube.com/watch?v=IZCeSeuh1TQ" xr:uid="{6106B6AB-A7CD-427E-A59C-D104C374D719}"/>
    <hyperlink ref="A2196" r:id="rId1008" tooltip="Establishing The Right Basis Before Jumping Into Action" display="https://www.youtube.com/watch?v=IZCeSeuh1TQ" xr:uid="{53609B11-8A1E-476E-BA30-D9720EA088C5}"/>
    <hyperlink ref="A2200" r:id="rId1009" display="https://www.youtube.com/watch?v=e-lo3Qq2Ydc" xr:uid="{0EBBB21A-732A-42A9-90E1-11EACB64DB5A}"/>
    <hyperlink ref="A2201" r:id="rId1010" tooltip="Project GreenHands - Ecology and The Fundamental Identity" display="https://www.youtube.com/watch?v=e-lo3Qq2Ydc" xr:uid="{9AF8110A-A546-44E6-BF86-D5AF580CA6B9}"/>
    <hyperlink ref="A2205" r:id="rId1011" display="https://www.youtube.com/watch?v=_cvQHqfCkjA" xr:uid="{7109B68C-D62D-42EF-AAB6-E3F27C4963F9}"/>
    <hyperlink ref="A2206" r:id="rId1012" tooltip="Bharat - Bringing Back A Culture of Liberation" display="https://www.youtube.com/watch?v=_cvQHqfCkjA" xr:uid="{709D2B31-9ED5-46C3-864D-FA6AC548FADF}"/>
    <hyperlink ref="A2210" r:id="rId1013" display="https://www.youtube.com/watch?v=J69NF6aXY6s" xr:uid="{B1CDC3B0-630A-447E-A52C-06BECD114DA0}"/>
    <hyperlink ref="A2211" r:id="rId1014" tooltip="5 Minutes for Joy" display="https://www.youtube.com/watch?v=J69NF6aXY6s" xr:uid="{DB23B993-DDEC-4DA5-9E96-29FD1BE69ACC}"/>
    <hyperlink ref="A2214" r:id="rId1015" display="https://www.youtube.com/watch?v=Ug8OoFAFfZ0" xr:uid="{0067DD02-2C3E-4226-B086-3AA0A6065F42}"/>
    <hyperlink ref="A2215" r:id="rId1016" tooltip="Yoga For Joy: Nada Yoga" display="https://www.youtube.com/watch?v=Ug8OoFAFfZ0" xr:uid="{651D755D-6545-4456-925A-33DEC63E50AB}"/>
    <hyperlink ref="A2218" r:id="rId1017" display="https://www.youtube.com/watch?v=dZj8o9hMUX8" xr:uid="{5FAC1BDF-10A2-4F29-A183-74810352BF9F}"/>
    <hyperlink ref="A2219" r:id="rId1018" tooltip="Anger - Your Personal Poison" display="https://www.youtube.com/watch?v=dZj8o9hMUX8" xr:uid="{5BA1E90E-6441-4DA0-B291-57CAECCFF4A0}"/>
    <hyperlink ref="A2223" r:id="rId1019" display="https://www.youtube.com/watch?v=_BggcHiaff8" xr:uid="{6442EB38-E880-4765-8834-6D440FAB7CB2}"/>
    <hyperlink ref="A2224" r:id="rId1020" tooltip="International Yoga Day: Glimpses of A Historic Event" display="https://www.youtube.com/watch?v=_BggcHiaff8" xr:uid="{DEDC7E4E-E2AB-45DD-BA7B-F45D2301E14C}"/>
    <hyperlink ref="A2227" r:id="rId1021" display="https://www.youtube.com/watch?v=Pr65fOkxRBc" xr:uid="{20E8C41D-80B1-42DE-BE01-189ABDC250F5}"/>
    <hyperlink ref="A2228" r:id="rId1022" tooltip="Are Reservations in Educational Institutions Necessary?" display="https://www.youtube.com/watch?v=Pr65fOkxRBc" xr:uid="{38057F44-BBEC-464B-8FAF-BF3AD86AD813}"/>
    <hyperlink ref="A2232" r:id="rId1023" display="https://www.youtube.com/watch?v=lx6Zr6lrTaI" xr:uid="{7DADDC40-63EA-4677-986D-2A1CA0B7C3F0}"/>
    <hyperlink ref="A2233" r:id="rId1024" tooltip="Yoga For Love: Namaskar Process" display="https://www.youtube.com/watch?v=lx6Zr6lrTaI" xr:uid="{F4FD1DAD-F3F1-4276-87D2-E65276BAD785}"/>
    <hyperlink ref="A2236" r:id="rId1025" display="https://www.youtube.com/watch?v=1VeN-MUxgGY" xr:uid="{8646749A-257B-4CCE-A0BF-8AC51BDBD22F}"/>
    <hyperlink ref="A2237" r:id="rId1026" tooltip="Dhyanalinga: The Meditation Machine at Isha Yoga Center" display="https://www.youtube.com/watch?v=1VeN-MUxgGY" xr:uid="{206470C7-68C8-4385-B7BF-354C62AB947F}"/>
    <hyperlink ref="A2241" r:id="rId1027" display="https://www.youtube.com/watch?v=fOzxegx9DRs" xr:uid="{73B709AC-24C1-4FD3-8A9A-98D2648D0F3F}"/>
    <hyperlink ref="A2242" r:id="rId1028" tooltip="Depression: Stop The Suicide In Installments" display="https://www.youtube.com/watch?v=fOzxegx9DRs" xr:uid="{7B5FE607-46B1-4E6D-81EC-ECB6103EE310}"/>
    <hyperlink ref="A2246" r:id="rId1029" display="https://www.youtube.com/watch?v=BUCYjed-3Jo" xr:uid="{769E7223-75F4-4B22-B505-26DD0542DFF5}"/>
    <hyperlink ref="A2247" r:id="rId1030" tooltip="5 Minutes For Love" display="https://www.youtube.com/watch?v=BUCYjed-3Jo" xr:uid="{F452ECCD-D50D-41EF-8931-F09DA46D4FDC}"/>
    <hyperlink ref="A2250" r:id="rId1031" display="https://www.youtube.com/watch?v=iuqUe9pdTc0" xr:uid="{891E9B3F-013D-405F-B1B7-5C3E9C4BC5E8}"/>
    <hyperlink ref="A2251" r:id="rId1032" tooltip="Namaskar- Yoga For All- Chinese" display="https://www.youtube.com/watch?v=iuqUe9pdTc0" xr:uid="{597CB714-2959-4AA6-BF71-BFCD5BAC0958}"/>
    <hyperlink ref="A2254" r:id="rId1033" display="https://www.youtube.com/watch?v=IeIv0Kk7E9g" xr:uid="{51E47C61-CEB8-4E03-A125-20F1D17712BB}"/>
    <hyperlink ref="A2255" r:id="rId1034" tooltip="Namaskar- Yoga For All- Tamil" display="https://www.youtube.com/watch?v=IeIv0Kk7E9g" xr:uid="{AC1D1755-9FAC-4A2C-BF8D-C09C6B4B0C21}"/>
    <hyperlink ref="A2258" r:id="rId1035" display="https://www.youtube.com/watch?v=AHvsOf_V3jw" xr:uid="{8762CB13-D606-48D3-B5FF-6B80DD914C13}"/>
    <hyperlink ref="A2259" r:id="rId1036" tooltip="Namaskar- Yoga For All- Hindi" display="https://www.youtube.com/watch?v=AHvsOf_V3jw" xr:uid="{E8416EFE-F1AF-4ACF-82E3-765671A9D81C}"/>
    <hyperlink ref="A2262" r:id="rId1037" display="https://www.youtube.com/watch?v=bVY4S32xq80" xr:uid="{334911CC-A9EF-464D-8CAD-0F793C82968D}"/>
    <hyperlink ref="A2263" r:id="rId1038" tooltip="Namaskar - Yoga For All - (Spanish/Español)" display="https://www.youtube.com/watch?v=bVY4S32xq80" xr:uid="{54D0B073-5F06-4E90-BDA1-6F9395060709}"/>
    <hyperlink ref="A2266" r:id="rId1039" display="https://www.youtube.com/watch?v=3U16ZszwWTA" xr:uid="{939A2BB5-FD06-41D2-8977-B52E244DFD55}"/>
    <hyperlink ref="A2267" r:id="rId1040" tooltip="National Anthem - Yoga for All - Official Video" display="https://www.youtube.com/watch?v=3U16ZszwWTA" xr:uid="{8978A5C0-8BFF-4BE2-BB13-605663B96DD3}"/>
    <hyperlink ref="A2270" r:id="rId1041" display="https://www.youtube.com/watch?v=0hGdsSbCAiE" xr:uid="{A7ADD7C2-0B49-404B-8BAC-69575F4F6419}"/>
    <hyperlink ref="A2271" r:id="rId1042" tooltip="Namaskar- Yoga For All- Gujarati" display="https://www.youtube.com/watch?v=0hGdsSbCAiE" xr:uid="{F10E1E9A-A19A-4707-93C4-C887AD6D80E5}"/>
    <hyperlink ref="A2274" r:id="rId1043" display="https://www.youtube.com/watch?v=Hoe3g_Sxwe0" xr:uid="{0F500398-310C-48CF-86A6-E8FCA3D74466}"/>
    <hyperlink ref="A2275" r:id="rId1044" tooltip="Namaskar- Yoga For All- Marathi" display="https://www.youtube.com/watch?v=Hoe3g_Sxwe0" xr:uid="{E289A63B-3A3F-48BF-8177-3882E760FF5D}"/>
    <hyperlink ref="A2278" r:id="rId1045" display="https://www.youtube.com/watch?v=q-KyxIfiR2s" xr:uid="{13D3BBC7-16BA-47FE-BE45-471BF64E752D}"/>
    <hyperlink ref="A2279" r:id="rId1046" tooltip="Namaskar- Yoga For All- Telugu" display="https://www.youtube.com/watch?v=q-KyxIfiR2s" xr:uid="{700767BD-7C3E-4410-B99D-8DE3D954AF9F}"/>
    <hyperlink ref="A2282" r:id="rId1047" display="https://www.youtube.com/watch?v=C_xsXnRd_uc" xr:uid="{E671BC90-0AA9-495B-831E-83D4F8EA8E9C}"/>
    <hyperlink ref="A2283" r:id="rId1048" tooltip="Yoga For Inner Exploration: Shambhavi Mudra" display="https://www.youtube.com/watch?v=C_xsXnRd_uc" xr:uid="{87DC6293-5937-41E4-92AD-A906B55C5AEA}"/>
    <hyperlink ref="A2286" r:id="rId1049" display="https://www.youtube.com/watch?v=ALRUelXygdE" xr:uid="{C1ED6421-6421-4ECB-828D-1D97BF4024D6}"/>
    <hyperlink ref="A2287" r:id="rId1050" tooltip="5 Minutes For Inner Exploration" display="https://www.youtube.com/watch?v=ALRUelXygdE" xr:uid="{860B7404-CDB7-42FC-A8AC-B9D66EC9F4A7}"/>
    <hyperlink ref="A2291" r:id="rId1051" display="https://www.youtube.com/watch?v=C0Kr7DDAHqE" xr:uid="{5BF4126E-0B00-48D5-9D41-486BE6CD7847}"/>
    <hyperlink ref="A2292" r:id="rId1052" tooltip="What It Takes To Succeed and Enjoy Success" display="https://www.youtube.com/watch?v=C0Kr7DDAHqE" xr:uid="{277CF38B-BEF0-4220-A065-96358119CD68}"/>
    <hyperlink ref="A2296" r:id="rId1053" display="https://www.youtube.com/watch?v=uqdfZbv7hlM" xr:uid="{C5E4FC4C-94B5-4E8D-B45B-8E42594C2447}"/>
    <hyperlink ref="A2297" r:id="rId1054" tooltip="The Key To Health: Treating Water With Reverence" display="https://www.youtube.com/watch?v=uqdfZbv7hlM" xr:uid="{9378C06F-8D02-4939-ABF5-0FFB99FFD809}"/>
    <hyperlink ref="A2301" r:id="rId1055" display="https://www.youtube.com/watch?v=KX_pnMG-4RE" xr:uid="{48183FF1-F1C1-4C77-86B4-EBA1386C6318}"/>
    <hyperlink ref="A2302" r:id="rId1056" tooltip="Namaskar -  Yoga for All" display="https://www.youtube.com/watch?v=KX_pnMG-4RE" xr:uid="{2DA2D47E-548A-4D66-9047-92C950E023A6}"/>
    <hyperlink ref="A2306" r:id="rId1057" display="https://www.youtube.com/watch?v=KBLh-avE-88" xr:uid="{CBAE811F-5A64-4382-B43B-4CCAB6F35785}"/>
    <hyperlink ref="A2307" r:id="rId1058" tooltip="Live-in Relationships: How Much Does Commitment Matter?" display="https://www.youtube.com/watch?v=KBLh-avE-88" xr:uid="{D31F899C-57EF-49FB-B82A-4970309D302B}"/>
    <hyperlink ref="A2311" r:id="rId1059" display="https://www.youtube.com/watch?v=o6YtNHX1bP8" xr:uid="{7595CEBD-8592-426C-8394-0A1B054869D1}"/>
    <hyperlink ref="A2312" r:id="rId1060" tooltip="Making Health A Way of Life" display="https://www.youtube.com/watch?v=o6YtNHX1bP8" xr:uid="{823CE54F-15EA-4491-96CC-36F31B444F81}"/>
    <hyperlink ref="A2315" r:id="rId1061" display="https://www.youtube.com/watch?v=_e5eGuKaA74" xr:uid="{FFE58BCC-8123-402F-A36B-34288FA395FF}"/>
    <hyperlink ref="A2316" r:id="rId1062" tooltip="Don't Go Up In Smoke!" display="https://www.youtube.com/watch?v=_e5eGuKaA74" xr:uid="{72F6D5FE-9EFE-4A4F-BAA4-7519D5343718}"/>
    <hyperlink ref="A2320" r:id="rId1063" display="https://www.youtube.com/watch?v=M9VSpOiwwDU" xr:uid="{72BB0C06-D971-4F60-9B83-EB76C206BB16}"/>
    <hyperlink ref="A2321" r:id="rId1064" tooltip="Yoga For Health: Directional Movements" display="https://www.youtube.com/watch?v=M9VSpOiwwDU" xr:uid="{859AEDD7-7B34-4466-8353-7654927CB9E7}"/>
    <hyperlink ref="A2324" r:id="rId1065" display="https://www.youtube.com/watch?v=uhWr1jCXgKw" xr:uid="{F7B4ED35-5E2F-46DA-9491-AA0364BDC558}"/>
    <hyperlink ref="A2325" r:id="rId1066" tooltip="5 Minutes For Health" display="https://www.youtube.com/watch?v=uhWr1jCXgKw" xr:uid="{FB781E09-11F7-42B0-AF9A-AE5D1339B216}"/>
    <hyperlink ref="A2329" r:id="rId1067" display="https://www.youtube.com/watch?v=MLpb8ee3Ypc" xr:uid="{11730F42-1E29-4EC6-9E4C-831A750FB645}"/>
    <hyperlink ref="A2330" r:id="rId1068" tooltip="5 Minutes For Success" display="https://www.youtube.com/watch?v=MLpb8ee3Ypc" xr:uid="{8661BDD4-23AB-461D-8434-8E2D58B7144A}"/>
    <hyperlink ref="A2334" r:id="rId1069" display="https://www.youtube.com/watch?v=JnhUmq0va4A" xr:uid="{6D57C835-CEF5-469F-8FA1-7E331F9673CC}"/>
    <hyperlink ref="A2335" r:id="rId1070" tooltip="Yoga For Success: Neck Practices" display="https://www.youtube.com/watch?v=JnhUmq0va4A" xr:uid="{0E4C38F9-ABC7-4A3A-8325-01FDB1854023}"/>
    <hyperlink ref="A2338" r:id="rId1071" display="https://www.youtube.com/watch?v=IH23o77OZXw" xr:uid="{CB527D54-CAAC-4A28-A992-F30C911CCDFF}"/>
    <hyperlink ref="A2339" r:id="rId1072" tooltip="An Antidote to Stress" display="https://www.youtube.com/watch?v=IH23o77OZXw" xr:uid="{6950918D-E79F-4F85-AAD7-FCE46D587435}"/>
    <hyperlink ref="A2343" r:id="rId1073" display="https://www.youtube.com/watch?v=q5m6tMjcF8k" xr:uid="{7B17B251-4D92-450D-9C88-295DD6FE2F62}"/>
    <hyperlink ref="A2344" r:id="rId1074" tooltip="Yoga for Peace - Nadi Shuddhi" display="https://www.youtube.com/watch?v=q5m6tMjcF8k" xr:uid="{F9C18FB2-E1A4-49B7-96F9-F410F6CF5E35}"/>
    <hyperlink ref="A2347" r:id="rId1075" display="https://www.youtube.com/watch?v=ng9pFkb3nko" xr:uid="{A00B116D-B053-457A-B3A8-13370044F184}"/>
    <hyperlink ref="A2348" r:id="rId1076" tooltip="5 Minutes For Peace" display="https://www.youtube.com/watch?v=ng9pFkb3nko" xr:uid="{1F41E26C-BEC5-4A2F-AE45-A5F57B5F6E4D}"/>
    <hyperlink ref="A2352" r:id="rId1077" display="https://www.youtube.com/watch?v=fU_7bcpuYaA" xr:uid="{07C61894-D4DD-428D-BB16-89A217042869}"/>
    <hyperlink ref="A2353" r:id="rId1078" tooltip="How Do You Overcome Fear?" display="https://www.youtube.com/watch?v=fU_7bcpuYaA" xr:uid="{D4FB4398-CFD3-4C22-AF6B-22255FA9BCAF}"/>
    <hyperlink ref="A2357" r:id="rId1079" display="https://www.youtube.com/watch?v=0KezzzN3-4s" xr:uid="{EF9035AA-794A-4879-AEB0-145E01190DE2}"/>
    <hyperlink ref="A2358" r:id="rId1080" tooltip="The Head-Heart Connection - Vinita Bali with Sadhguru" display="https://www.youtube.com/watch?v=0KezzzN3-4s" xr:uid="{7280FEC5-1802-4C87-86F5-8CA3ACC2A103}"/>
    <hyperlink ref="A2362" r:id="rId1081" display="https://www.youtube.com/watch?v=OOpjH8iinaA" xr:uid="{833AA4F6-4B62-4330-9A22-B13123A4CBD3}"/>
    <hyperlink ref="A2363" r:id="rId1082" tooltip="How Much Of You Is Sense, How Much Is Nonsense - Vinita Bali with Sadhguru" display="https://www.youtube.com/watch?v=OOpjH8iinaA" xr:uid="{62486DC6-0878-4543-8B01-3DCA8DFFDF46}"/>
    <hyperlink ref="A2367" r:id="rId1083" display="https://www.youtube.com/watch?v=kNVywF6q_Gs" xr:uid="{9E049970-7747-43FF-B283-F104E92A1B10}"/>
    <hyperlink ref="A2368" r:id="rId1084" tooltip="Seeking The Nature of Your Existence - Vinita Bali with Sadhguru" display="https://www.youtube.com/watch?v=kNVywF6q_Gs" xr:uid="{E57E1572-8354-423C-9CD8-C78CADED3BC2}"/>
    <hyperlink ref="A2372" r:id="rId1085" display="https://www.youtube.com/watch?v=AoBp9jM8fZo" xr:uid="{43CB1041-653B-463B-9C99-782172A57B03}"/>
    <hyperlink ref="A2373" r:id="rId1086" tooltip="The First Step in Spirituality - Vinita Bali with Sadhguru" display="https://www.youtube.com/watch?v=AoBp9jM8fZo" xr:uid="{14325A5E-A4BB-47E8-8628-62670AF85304}"/>
    <hyperlink ref="A2377" r:id="rId1087" display="https://www.youtube.com/watch?v=PHvHMiPiKao" xr:uid="{159F37C4-F9D2-4AC4-8302-8C6FDE510C33}"/>
    <hyperlink ref="A2378" r:id="rId1088" tooltip="The Four Parts of the Mind - Vinita Bali with Sadhguru" display="https://www.youtube.com/watch?v=PHvHMiPiKao" xr:uid="{C790129E-112C-4A80-9FF4-E60688043715}"/>
    <hyperlink ref="A2382" r:id="rId1089" display="https://www.youtube.com/watch?v=pOpbOK7gs4w" xr:uid="{8F89946B-C636-4DEE-B4C8-4246ABE39684}"/>
    <hyperlink ref="A2383" r:id="rId1090" tooltip="Does Ganga's Water Have Special Significance?" display="https://www.youtube.com/watch?v=pOpbOK7gs4w" xr:uid="{11D65CB4-026D-44A8-80DB-DBAB43DC238E}"/>
    <hyperlink ref="A2387" r:id="rId1091" display="https://www.youtube.com/watch?v=P7P1R6gjjKs" xr:uid="{757233AC-6FFB-47D1-97B9-855CC41A4E44}"/>
    <hyperlink ref="A2388" r:id="rId1092" tooltip="Why Rivers Are Worshiped in Indian Culture" display="https://www.youtube.com/watch?v=P7P1R6gjjKs" xr:uid="{5FA92D23-4842-4F2C-9A55-2707E88E541A}"/>
    <hyperlink ref="A2392" r:id="rId1093" display="https://www.youtube.com/watch?v=GH5dXYEfG1s" xr:uid="{FA0E73D9-422B-45DF-911A-F22894A89C71}"/>
    <hyperlink ref="A2393" r:id="rId1094" tooltip="International Day of Yoga: A Historic Event" display="https://www.youtube.com/watch?v=GH5dXYEfG1s" xr:uid="{139BADBD-6EBF-4F0C-B4EE-44E0C054E5D3}"/>
    <hyperlink ref="A2397" r:id="rId1095" display="https://www.youtube.com/watch?v=ikyRG5Jg11M" xr:uid="{3E1EFC73-8B73-4603-81FD-E45998C71562}"/>
    <hyperlink ref="A2398" r:id="rId1096" tooltip="Attending To The Basis Of Your Existence - Vinita Bali with Sadhguru" display="https://www.youtube.com/watch?v=ikyRG5Jg11M" xr:uid="{AEB8C837-CDC1-4DE2-8DB8-8C897CFE11F5}"/>
    <hyperlink ref="A2402" r:id="rId1097" display="https://www.youtube.com/watch?v=bk4ERJ3MkCE" xr:uid="{85C9AE4E-5773-4A96-970E-E26E3AA86D64}"/>
    <hyperlink ref="A2403" r:id="rId1098" tooltip="What Are The Qualities of A Good Leader? - Vinita Bali with Sadhguru" display="https://www.youtube.com/watch?v=bk4ERJ3MkCE" xr:uid="{0E8015FA-6EAF-4CDF-BBDB-7075D2AAFFB9}"/>
    <hyperlink ref="A2407" r:id="rId1099" display="https://www.youtube.com/watch?v=TTDWIPAg9AE" xr:uid="{A1AF7BF8-D33B-4B88-A25F-12E7F44616F3}"/>
    <hyperlink ref="A2408" r:id="rId1100" tooltip="Being Part of the Solution For Poverty - Vinita Bali with Sadhguru" display="https://www.youtube.com/watch?v=TTDWIPAg9AE" xr:uid="{EB2D2CE7-B3C9-4DB8-9B44-5EA9164DD20F}"/>
    <hyperlink ref="A2412" r:id="rId1101" display="https://www.youtube.com/watch?v=FBYoZ-FgC84" xr:uid="{AA2FFF95-F264-4CA0-9736-6B455DFCF9CC}"/>
    <hyperlink ref="A2413" r:id="rId1102" tooltip="Why Doesn't Hard Work Bring Me Success?" display="https://www.youtube.com/watch?v=FBYoZ-FgC84" xr:uid="{B68043BD-7D83-47C1-B166-B73A81A96ADE}"/>
    <hyperlink ref="A2417" r:id="rId1103" display="https://www.youtube.com/watch?v=g7SvHaSzz9A" xr:uid="{E76B4F98-2D24-4413-A3DE-539E8DBF8279}"/>
    <hyperlink ref="A2418" r:id="rId1104" tooltip="Is Suffering Inevitable?" display="https://www.youtube.com/watch?v=g7SvHaSzz9A" xr:uid="{54495F49-8DA7-45CD-AC52-BD8E856401A5}"/>
    <hyperlink ref="A2422" r:id="rId1105" display="https://www.youtube.com/watch?v=E57nVL18akA" xr:uid="{A0C01A1B-5F44-422D-9FC0-341116F7F33D}"/>
    <hyperlink ref="A2423" r:id="rId1106" tooltip="Is There A Basis For The Beef Ban? - Barkha Dutt with Sadhguru" display="https://www.youtube.com/watch?v=E57nVL18akA" xr:uid="{97BAB610-2FB1-4D13-B62F-272B8F1F30AA}"/>
    <hyperlink ref="A2427" r:id="rId1107" display="https://www.youtube.com/watch?v=d9zjkImf0rQ" xr:uid="{825D5975-EC9D-4FEC-8A3F-EA218BC8F64F}"/>
    <hyperlink ref="A2428" r:id="rId1108" tooltip="​Spiritual Process: A Great Adventure" display="https://www.youtube.com/watch?v=d9zjkImf0rQ" xr:uid="{AE3C521A-7B09-400F-B5FC-6BA37D8AB286}"/>
    <hyperlink ref="A2432" r:id="rId1109" display="https://www.youtube.com/watch?v=bX-1RRewnD0" xr:uid="{576204CB-C09A-48C5-986D-C2AC7FECAAD6}"/>
    <hyperlink ref="A2433" r:id="rId1110" tooltip="Compulsiveness to Consciousness - Barkha Dutt with Sadhguru" display="https://www.youtube.com/watch?v=bX-1RRewnD0" xr:uid="{FDDCE443-53DF-4FF4-9CB8-91F05EF5AC9A}"/>
    <hyperlink ref="A2437" r:id="rId1111" display="https://www.youtube.com/watch?v=apU5luAyGj8" xr:uid="{A2B5FAB6-A6A5-4DA8-AECC-06FF81E26C35}"/>
    <hyperlink ref="A2438" r:id="rId1112" tooltip="The Significance of Performing Ganga Arati" display="https://www.youtube.com/watch?v=apU5luAyGj8" xr:uid="{490DCDEA-C927-45BC-921D-E2CAE1C3AC06}"/>
    <hyperlink ref="A2442" r:id="rId1113" display="https://www.youtube.com/watch?v=2Ss-oJ-yKhg" xr:uid="{32A7C1DF-8857-4024-AB67-0A92ADB5C320}"/>
    <hyperlink ref="A2443" r:id="rId1114" tooltip="The Godless Nation - Barkha Dutt with Sadhguru" display="https://www.youtube.com/watch?v=2Ss-oJ-yKhg" xr:uid="{E6A5EF22-CDF4-4D49-81F4-3D1B601D2539}"/>
    <hyperlink ref="A2447" r:id="rId1115" display="https://www.youtube.com/watch?v=al0B8qUkayw" xr:uid="{42FBD168-195D-41E5-BE93-020051AE5EBE}"/>
    <hyperlink ref="A2448" r:id="rId1116" tooltip="How Do You Get To Know Yourself Fully? - Sadhguru answers at Entreprenuers Organization Meet" display="https://www.youtube.com/watch?v=al0B8qUkayw" xr:uid="{AF17AAC9-2FC9-4CFC-91DF-0173B50DE60E}"/>
    <hyperlink ref="A2452" r:id="rId1117" display="https://www.youtube.com/watch?v=nTmtw3bH41g" xr:uid="{C3E190FA-4E62-4E22-90D0-6CFFF773D3BF}"/>
    <hyperlink ref="A2453" r:id="rId1118" tooltip="Science in Ancient India - Barkha Dutt with Sadhguru" display="https://www.youtube.com/watch?v=nTmtw3bH41g" xr:uid="{5F2425FC-CF34-4C2A-A30A-FAC6C2DC3841}"/>
    <hyperlink ref="A2457" r:id="rId1119" display="https://www.youtube.com/watch?v=cfsuose6EaM" xr:uid="{3AD7D723-9F02-4EA7-8A3A-8046AFDE3E46}"/>
    <hyperlink ref="A2458" r:id="rId1120" tooltip="Stop Being Dead Serious About Life" display="https://www.youtube.com/watch?v=cfsuose6EaM" xr:uid="{C47FBCFB-35B0-4DD9-9D78-CFBDED47DA95}"/>
    <hyperlink ref="A2462" r:id="rId1121" display="https://www.youtube.com/watch?v=OeJ0e7_ctEQ" xr:uid="{45F6383B-D8A1-4849-B61A-49AE725B3AC5}"/>
    <hyperlink ref="A2463" r:id="rId1122" tooltip="Bringing More Sense in the World - Barkha Dutt with Sadhguru" display="https://www.youtube.com/watch?v=OeJ0e7_ctEQ" xr:uid="{0CB017A5-11B8-490F-9D3C-9F58FD3DEC78}"/>
    <hyperlink ref="A2467" r:id="rId1123" display="https://www.youtube.com/watch?v=BbtywenKTls" xr:uid="{3E7E701E-E8AA-4A3D-A6A5-95B821D1ECCA}"/>
    <hyperlink ref="A2468" r:id="rId1124" tooltip="The Next Step : Vinita Bali​ In Conversation With Sadhguru" display="https://www.youtube.com/watch?v=BbtywenKTls" xr:uid="{D2D48154-105D-4D90-ABD1-945E4846B6E5}"/>
    <hyperlink ref="A2472" r:id="rId1125" display="https://www.youtube.com/watch?v=zmWwIVjdBOQ" xr:uid="{687BA28F-D7C3-433B-96B1-E0A989D67AF3}"/>
    <hyperlink ref="A2473" r:id="rId1126" tooltip="Of God-men and Con-men - Barkha Dutt with Sadhguru" display="https://www.youtube.com/watch?v=zmWwIVjdBOQ" xr:uid="{E4C860B0-FE9E-433E-95DA-8C7A4FBCABF6}"/>
    <hyperlink ref="A2477" r:id="rId1127" display="https://www.youtube.com/watch?v=bzx0nynHIzs" xr:uid="{CE27D31F-90B7-4B4B-9CCC-46F8EA761312}"/>
    <hyperlink ref="A2478" r:id="rId1128" tooltip="Perceiving Life The Way It Is - Barkha Dutt with Sadhguru" display="https://www.youtube.com/watch?v=bzx0nynHIzs" xr:uid="{60A18814-7AF0-42B1-BA0B-D078B5E499E7}"/>
    <hyperlink ref="A2482" r:id="rId1129" display="https://www.youtube.com/watch?v=b2lzeBq8cas" xr:uid="{87827FAC-5D31-487D-9D21-DA88760B29F8}"/>
    <hyperlink ref="A2483" r:id="rId1130" tooltip="The Meaning of Brahmananda Swarupa - How it is a Consecrated Chant?" display="https://www.youtube.com/watch?v=b2lzeBq8cas" xr:uid="{A55090C4-4E19-41E8-80B6-6B3D7A0D47D6}"/>
    <hyperlink ref="A2487" r:id="rId1131" display="https://www.youtube.com/watch?v=MGo0h27xwVc" xr:uid="{10E1BBEB-2D5F-4E20-85FA-68AAB256FEB0}"/>
    <hyperlink ref="A2488" r:id="rId1132" tooltip="What is the Best Kind of Leadership Style ?" display="https://www.youtube.com/watch?v=MGo0h27xwVc" xr:uid="{D6A67D77-20CB-4F0C-A916-ED25E024C8CD}"/>
    <hyperlink ref="A2491" r:id="rId1133" display="https://www.youtube.com/watch?v=YF5IVJEOtwI" xr:uid="{55EE39EB-F0A1-4D1E-8DA8-AE2AA23FCC7B}"/>
    <hyperlink ref="A2492" r:id="rId1134" tooltip="Pandit Jasraj With Sadhguru: The Power of Sound" display="https://www.youtube.com/watch?v=YF5IVJEOtwI" xr:uid="{849FE66F-6879-48C5-BD96-CB74B7E75CD1}"/>
    <hyperlink ref="A2496" r:id="rId1135" display="https://www.youtube.com/watch?v=YgI5Owxqwts" xr:uid="{4381D73A-200F-4A08-8E15-A9C64A2DD618}"/>
    <hyperlink ref="A2497" r:id="rId1136" tooltip="The Source of Human Misery" display="https://www.youtube.com/watch?v=YgI5Owxqwts" xr:uid="{0A3A8A65-A151-49B1-8B02-0FE6265DFEA3}"/>
    <hyperlink ref="A2501" r:id="rId1137" display="https://www.youtube.com/watch?v=LixWlh-i0A0" xr:uid="{CD110112-DD67-4361-B179-6915D10FE348}"/>
    <hyperlink ref="A2502" r:id="rId1138" tooltip="Seekers are Skeptics - Barkha Dutt with Sadhguru" display="https://www.youtube.com/watch?v=LixWlh-i0A0" xr:uid="{67A2EC44-82E1-4432-A333-9BF4B8143B29}"/>
    <hyperlink ref="A2506" r:id="rId1139" display="https://www.youtube.com/watch?v=_L50ikT5LEw" xr:uid="{FE027ED9-C82E-49CB-BB50-6B32BA6D1650}"/>
    <hyperlink ref="A2507" r:id="rId1140" tooltip="Why Food And Lunar Eclipses Are A Bad Combo - Sadhguru explains at Isha Yoga Center, 2011" display="https://www.youtube.com/watch?v=_L50ikT5LEw" xr:uid="{40771BE4-033B-45C3-AFFF-5F8D383DB71E}"/>
    <hyperlink ref="A2511" r:id="rId1141" display="https://www.youtube.com/watch?v=Yv6eNmb2Ljo" xr:uid="{3A651DF7-39AE-49DA-9D35-40E4F6959B69}"/>
    <hyperlink ref="A2512" r:id="rId1142" tooltip="Stop Suffering Your Freedom" display="https://www.youtube.com/watch?v=Yv6eNmb2Ljo" xr:uid="{F6F2FD16-5075-491A-A24D-CA63A9CFBDED}"/>
    <hyperlink ref="A2516" r:id="rId1143" display="https://www.youtube.com/watch?v=PxPlm44PCK0" xr:uid="{262C10FF-76A9-4E33-B30D-442ADCCCAA71}"/>
    <hyperlink ref="A2517" r:id="rId1144" tooltip="Barkha Dutt with Sadhguru - In Conversation with the Mystic" display="https://www.youtube.com/watch?v=PxPlm44PCK0" xr:uid="{EF7B310E-9E86-4909-AF01-4CB5FFF6E31F}"/>
    <hyperlink ref="A2521" r:id="rId1145" display="https://www.youtube.com/watch?v=r4vsgilq2mE" xr:uid="{028F6E5B-AB4C-4E46-8BE8-B4825A79687B}"/>
    <hyperlink ref="A2522" r:id="rId1146" tooltip="Do you want to understand or experience?" display="https://www.youtube.com/watch?v=r4vsgilq2mE" xr:uid="{9A6C16FC-E1BE-4F97-80C9-115E2E0F9298}"/>
    <hyperlink ref="A2526" r:id="rId1147" display="https://www.youtube.com/watch?v=x8Qn77t19kw" xr:uid="{0A0B20D7-ED91-45DB-BE53-B52D45D6536A}"/>
    <hyperlink ref="A2527" r:id="rId1148" tooltip="Virender Sehwag &amp; Sadhguru: What It Takes To Win A World Cup" display="https://www.youtube.com/watch?v=x8Qn77t19kw" xr:uid="{59B0B055-FA62-430C-A5FC-3CCB926A7AC8}"/>
    <hyperlink ref="A2530" r:id="rId1149" display="https://www.youtube.com/watch?v=M-V9q5ZemS0" xr:uid="{31187AA9-3731-4668-8CC5-A86C574899C0}"/>
    <hyperlink ref="A2531" r:id="rId1150" tooltip="Sadhguru and Shekhar Kapur on Stress" display="https://www.youtube.com/watch?v=M-V9q5ZemS0" xr:uid="{BE7659AA-9073-44A2-B062-A40F7D8A6C4C}"/>
    <hyperlink ref="A2535" r:id="rId1151" display="https://www.youtube.com/watch?v=RqHrjiWshgA" xr:uid="{8D1E0B52-0858-4674-A7C1-FB1BAC20EEBB}"/>
    <hyperlink ref="A2536" r:id="rId1152" tooltip="Succession Planning: Handing Businesses Over to Gen Next" display="https://www.youtube.com/watch?v=RqHrjiWshgA" xr:uid="{0EA3F96B-1662-4FB6-A96F-B3126811EA6C}"/>
    <hyperlink ref="A2540" r:id="rId1153" display="https://www.youtube.com/watch?v=B5ienCg_3XA" xr:uid="{20067A21-16FB-48EC-8AA6-966007AC2FBB}"/>
    <hyperlink ref="A2541" r:id="rId1154" tooltip="​What is the Purpose of Meditation?" display="https://www.youtube.com/watch?v=B5ienCg_3XA" xr:uid="{DCFE943F-BD63-4050-91E7-0D4833A93EC4}"/>
    <hyperlink ref="A2545" r:id="rId1155" display="https://www.youtube.com/watch?v=GrzLS9FgOgc" xr:uid="{49A79012-ACB4-4E47-8D25-552C3650DF65}"/>
    <hyperlink ref="A2546" r:id="rId1156" tooltip="Sick with Exam Fear? This Will Help​" display="https://www.youtube.com/watch?v=GrzLS9FgOgc" xr:uid="{3F02E593-FB32-4847-93FE-7173B82CA99B}"/>
    <hyperlink ref="A2550" r:id="rId1157" display="https://www.youtube.com/watch?v=qMryd4gurQk" xr:uid="{FD705B3B-F68F-429F-8323-A8963F13FC6E}"/>
    <hyperlink ref="A2551" r:id="rId1158" tooltip="What happens after death?" display="https://www.youtube.com/watch?v=qMryd4gurQk" xr:uid="{0883D091-3C9C-4CB9-9D26-99B68582D2CE}"/>
    <hyperlink ref="A2555" r:id="rId1159" display="https://www.youtube.com/watch?v=3_fH-bNB5NE" xr:uid="{ACB8CD86-D553-4393-A519-6A4B9B49CEAF}"/>
    <hyperlink ref="A2556" r:id="rId1160" tooltip="Making Joy, Not Anger, Our Default State" display="https://www.youtube.com/watch?v=3_fH-bNB5NE" xr:uid="{DBA5C115-A051-419E-BC48-2038899595AC}"/>
    <hyperlink ref="A2560" r:id="rId1161" display="https://www.youtube.com/watch?v=SpZr7TNVDl0" xr:uid="{F299D7F1-6456-4C17-B3E2-1E105AEED688}"/>
    <hyperlink ref="A2561" r:id="rId1162" tooltip="Day of the Feminine - Sadhguru on International Women's Day" display="https://www.youtube.com/watch?v=SpZr7TNVDl0" xr:uid="{9898E675-5979-4C37-8FD1-BC8B27FA197D}"/>
    <hyperlink ref="A2565" r:id="rId1163" display="https://www.youtube.com/watch?v=zd_DQoLvA1w" xr:uid="{D9B837D0-18A6-437B-83ED-0EDE2DD984AF}"/>
    <hyperlink ref="A2566" r:id="rId1164" tooltip="Sadhguru with KV Kamath: Crafting True Success" display="https://www.youtube.com/watch?v=zd_DQoLvA1w" xr:uid="{1BB46FF4-445B-4844-A90F-15E7818449FC}"/>
    <hyperlink ref="A2570" r:id="rId1165" display="https://www.youtube.com/watch?v=247cJLcQjG4" xr:uid="{D4FF876E-A6BD-44D1-9C55-95E13CAC8A35}"/>
    <hyperlink ref="A2571" r:id="rId1166" tooltip="Akasha: The Most Mysterious of the Five Elements" display="https://www.youtube.com/watch?v=247cJLcQjG4" xr:uid="{975CC399-4C4C-4367-9B16-D319B2704950}"/>
    <hyperlink ref="A2575" r:id="rId1167" display="https://www.youtube.com/watch?v=UT_nWVLi4Ws" xr:uid="{96DE5DC0-19BB-4218-ACEC-B7B0A87884E7}"/>
    <hyperlink ref="A2576" r:id="rId1168" tooltip="​Marriage – Choosing Consciously" display="https://www.youtube.com/watch?v=UT_nWVLi4Ws" xr:uid="{9B96CE3C-935D-4B35-838D-DA4E29E26FA9}"/>
    <hyperlink ref="A2580" r:id="rId1169" display="https://www.youtube.com/watch?v=kF3vIkvhBWM" xr:uid="{A008B57A-9275-4428-A4C4-14D0923943B5}"/>
    <hyperlink ref="A2581" r:id="rId1170" tooltip="​​​​God is just a Stepping Stone​" display="https://www.youtube.com/watch?v=kF3vIkvhBWM" xr:uid="{23BAB08C-4EA5-48FC-8EC8-ED8D84B106BE}"/>
    <hyperlink ref="A2585" r:id="rId1171" display="https://www.youtube.com/watch?v=ulQWJH2e4PM" xr:uid="{508C2B73-C484-44E0-B90A-EF55048EC62F}"/>
    <hyperlink ref="A2586" r:id="rId1172" tooltip="​Should you listen to your head or your gut?" display="https://www.youtube.com/watch?v=ulQWJH2e4PM" xr:uid="{3FF31A4E-C0D2-4195-8B48-BD990565051B}"/>
    <hyperlink ref="A2590" r:id="rId1173" display="https://www.youtube.com/watch?v=V80W02u4UwM" xr:uid="{2D1392EE-7F3B-4D93-8DA0-410F50F83405}"/>
    <hyperlink ref="A2591" r:id="rId1174" tooltip="​​&quot;90% of my life...&quot;" display="https://www.youtube.com/watch?v=V80W02u4UwM" xr:uid="{3A9AD121-6FAE-4780-97F5-87B95403FDB4}"/>
    <hyperlink ref="A2595" r:id="rId1175" display="https://www.youtube.com/watch?v=nfUele5xUhg" xr:uid="{C13365CE-F8F5-42C8-A65F-E196F97052F8}"/>
    <hyperlink ref="A2596" r:id="rId1176" tooltip="A Simple Process to Transform Yourself" display="https://www.youtube.com/watch?v=nfUele5xUhg" xr:uid="{8C4E4B86-4F6B-4930-90B8-FF9402CB7743}"/>
    <hyperlink ref="A2600" r:id="rId1177" display="https://www.youtube.com/watch?v=vQ7ZvPghdy8" xr:uid="{1248D87F-3952-4623-AD1F-11730E4A4027}"/>
    <hyperlink ref="A2601" r:id="rId1178" tooltip="What is the Purpose of Life?" display="https://www.youtube.com/watch?v=vQ7ZvPghdy8" xr:uid="{54D29ACF-D8C9-482B-8D82-328B3F83362B}"/>
    <hyperlink ref="A2605" r:id="rId1179" display="https://www.youtube.com/watch?v=mHmWby-FK6w" xr:uid="{3FF73832-FAB5-41EE-B5B4-FF6ACF17E484}"/>
    <hyperlink ref="A2606" r:id="rId1180" tooltip="Shekhar Kapur with Sadhguru: Sparking With Life, Every Moment" display="https://www.youtube.com/watch?v=mHmWby-FK6w" xr:uid="{AAADC550-A3A8-49CD-93F3-253A18DC705B}"/>
    <hyperlink ref="A2610" r:id="rId1181" display="https://www.youtube.com/watch?v=LYZGS2gCmqw" xr:uid="{675458CE-3FC6-41C9-A0F4-B9429314100E}"/>
    <hyperlink ref="A2611" r:id="rId1182" tooltip="Unlocking Human Capability - Dr. Devi Shetty with Sadhguru" display="https://www.youtube.com/watch?v=LYZGS2gCmqw" xr:uid="{E3CD78F7-09D7-438C-B626-F18C9CCC70C2}"/>
    <hyperlink ref="A2615" r:id="rId1183" display="https://www.youtube.com/watch?v=fWFon7aNU_Q" xr:uid="{80DD5621-FAFD-4AD6-ADCA-0F3EB0BE2722}"/>
    <hyperlink ref="A2616" r:id="rId1184" tooltip="What Sets Human Beings Apart? - Juhi Chawla with Sadhguru" display="https://www.youtube.com/watch?v=fWFon7aNU_Q" xr:uid="{DEF698FD-AFCF-40B2-BE01-DD7155118FD4}"/>
    <hyperlink ref="A2620" r:id="rId1185" display="https://www.youtube.com/watch?v=nAhCwHuqTiM" xr:uid="{ECE75A2B-9499-431A-BF0B-E3141C7770FA}"/>
    <hyperlink ref="A2621" r:id="rId1186" tooltip="Making the Most of the Creator's Design" display="https://www.youtube.com/watch?v=nAhCwHuqTiM" xr:uid="{A56D116D-58C6-4E52-8A7A-E43B968CF998}"/>
    <hyperlink ref="A2625" r:id="rId1187" display="https://www.youtube.com/watch?v=DVWh7OgBkTc" xr:uid="{72E9C72D-2E3B-4B80-B14A-4A77EE943958}"/>
    <hyperlink ref="A2626" r:id="rId1188" tooltip="The Circus of Morality" display="https://www.youtube.com/watch?v=DVWh7OgBkTc" xr:uid="{792A721C-F975-4925-B376-B0E570D09EF8}"/>
    <hyperlink ref="A2630" r:id="rId1189" display="https://www.youtube.com/watch?v=nWRT_wgtDn0" xr:uid="{F2DE8E91-417E-4C60-BA4B-FB53D15B0015}"/>
    <hyperlink ref="A2631" r:id="rId1190" tooltip="Grooming Gen Next in Indian Business" display="https://www.youtube.com/watch?v=nWRT_wgtDn0" xr:uid="{5DB91BDB-ADEB-41E7-977B-B481FE797273}"/>
    <hyperlink ref="A2635" r:id="rId1191" display="https://www.youtube.com/watch?v=5oxjfFsJ6TQ" xr:uid="{E443EFB5-546C-4BC9-A7C6-86D39D8CE017}"/>
    <hyperlink ref="A2636" r:id="rId1192" tooltip="Making Use of Tools for Ultimate Wellbeing" display="https://www.youtube.com/watch?v=5oxjfFsJ6TQ" xr:uid="{A7D136C7-6AEF-4F5D-BBA7-A665907DA27C}"/>
    <hyperlink ref="A2640" r:id="rId1193" display="https://www.youtube.com/watch?v=O44nwK-nJZs" xr:uid="{FC85A98B-1069-42C5-8D00-4B90564478C4}"/>
    <hyperlink ref="A2641" r:id="rId1194" tooltip="How Do You Know If Guru's Grace is Upon You?" display="https://www.youtube.com/watch?v=O44nwK-nJZs" xr:uid="{B1DF814B-3B8F-4C92-8072-04B95B57AF49}"/>
    <hyperlink ref="A2645" r:id="rId1195" display="https://www.youtube.com/watch?v=agau0ogE48U" xr:uid="{EBB5D3D8-4B98-4151-B253-5107D9907905}"/>
    <hyperlink ref="A2646" r:id="rId1196" tooltip="Setting the Ambience for Spiritual Growth" display="https://www.youtube.com/watch?v=agau0ogE48U" xr:uid="{BB95BC19-60AC-4DD3-95DE-0E7CC7D83E79}"/>
    <hyperlink ref="A2650" r:id="rId1197" display="https://www.youtube.com/watch?v=QtzHtP3YdHA" xr:uid="{859226A5-989F-4074-9BB1-6D3D433FF3C4}"/>
    <hyperlink ref="A2651" r:id="rId1198" tooltip="112-foot Adiyogis in 4 Corners of India" display="https://www.youtube.com/watch?v=QtzHtP3YdHA" xr:uid="{9FED673E-FFD5-4D24-BDA9-50DB8B1FD866}"/>
    <hyperlink ref="A2655" r:id="rId1199" display="https://www.youtube.com/watch?v=LNyJgNjCDuU" xr:uid="{6FB2A742-609C-431C-8A44-CA1DADCFEFEB}"/>
    <hyperlink ref="A2656" r:id="rId1200" tooltip="How Do You Stop the Mind's Chatter?" display="https://www.youtube.com/watch?v=LNyJgNjCDuU" xr:uid="{8689D960-1B37-4413-9174-500B7FD42B71}"/>
    <hyperlink ref="A2660" r:id="rId1201" display="https://www.youtube.com/watch?v=nhltOgALW08" xr:uid="{29103D0C-6C41-47F9-B9F3-A0B49DB76B05}"/>
    <hyperlink ref="A2661" r:id="rId1202" tooltip="Karma: Your Life is Your Business and No One Else's" display="https://www.youtube.com/watch?v=nhltOgALW08" xr:uid="{D7551591-B4C0-4F9B-811B-9E8481A0D95A}"/>
    <hyperlink ref="A2665" r:id="rId1203" display="https://www.youtube.com/watch?v=jDzBqJKtI2Q" xr:uid="{08086F95-B4A8-4B9F-A268-CB0D0D71B125}"/>
    <hyperlink ref="A2666" r:id="rId1204" tooltip="Why has feminine worship almost disappeared today?" display="https://www.youtube.com/watch?v=jDzBqJKtI2Q" xr:uid="{6E90E82D-7A61-48BD-B6DD-58F927F01C33}"/>
    <hyperlink ref="A2670" r:id="rId1205" display="https://www.youtube.com/watch?v=T3xlvs3mclE" xr:uid="{1A05A205-41A1-4279-84A3-509102FDC37B}"/>
    <hyperlink ref="A2671" r:id="rId1206" tooltip="Enlightenment or Endarkenment? Which is Right?" display="https://www.youtube.com/watch?v=T3xlvs3mclE" xr:uid="{89E744FF-EBB1-4595-A255-20CE3D7C2D16}"/>
    <hyperlink ref="A2675" r:id="rId1207" display="https://www.youtube.com/watch?v=-9iebN1Rp3g" xr:uid="{B16B1EB8-169E-46BA-B447-FD02ABAFA282}"/>
    <hyperlink ref="A2676" r:id="rId1208" tooltip="​Hero or Zero? What Are You?" display="https://www.youtube.com/watch?v=-9iebN1Rp3g" xr:uid="{D2AC98FA-9CC9-40E9-B7DD-3186236118E2}"/>
    <hyperlink ref="A2680" r:id="rId1209" display="https://www.youtube.com/watch?v=Scmx_9q9YBY" xr:uid="{5E9D8A12-B0ED-4A66-AF51-DC4E02695E58}"/>
    <hyperlink ref="A2681" r:id="rId1210" tooltip="An Important Duty to Your Parents" display="https://www.youtube.com/watch?v=Scmx_9q9YBY" xr:uid="{4A5B6956-7979-41F9-9175-67D8F6E420D3}"/>
    <hyperlink ref="A2685" r:id="rId1211" display="https://www.youtube.com/watch?v=tMKuQZS6GBU" xr:uid="{8B5F2F1E-044C-45DC-B7E2-1580B964AC4B}"/>
    <hyperlink ref="A2686" r:id="rId1212" tooltip="Where is the Mind Located?" display="https://www.youtube.com/watch?v=tMKuQZS6GBU" xr:uid="{70273B30-DF88-402F-9ADD-A5DC8AC603B0}"/>
    <hyperlink ref="A2690" r:id="rId1213" display="https://www.youtube.com/watch?v=Cz2NOxarkMs" xr:uid="{039CE149-5AE7-408F-9822-6B8A98C5B22A}"/>
    <hyperlink ref="A2691" r:id="rId1214" tooltip="The Guaranteed Love Affair" display="https://www.youtube.com/watch?v=Cz2NOxarkMs" xr:uid="{C56B9E71-058B-4F5A-A331-BE1180C08487}"/>
    <hyperlink ref="A2695" r:id="rId1215" display="https://www.youtube.com/watch?v=bBoiIij3uhM" xr:uid="{2D6B7762-588F-4B62-BAB6-5B2BD68613AA}"/>
    <hyperlink ref="A2696" r:id="rId1216" tooltip="Motherhood and Career: Can They Go Together? - Juhi Chawla with Sadhguru" display="https://www.youtube.com/watch?v=bBoiIij3uhM" xr:uid="{4C9A7FD6-73AF-4808-AF86-B1918A077794}"/>
    <hyperlink ref="A2700" r:id="rId1217" display="https://www.youtube.com/watch?v=gXKuuu8ckhQ" xr:uid="{ADB4D336-A237-4794-AB61-C5244912301A}"/>
    <hyperlink ref="A2701" r:id="rId1218" tooltip="Creating Better Human Beings" display="https://www.youtube.com/watch?v=gXKuuu8ckhQ" xr:uid="{96832F97-72FF-461A-98C2-79ED05D4DA0D}"/>
    <hyperlink ref="A2705" r:id="rId1219" display="https://www.youtube.com/watch?v=r_zQ9xD5n-0" xr:uid="{7E5C095F-7C66-4D1E-9EED-A47B91EA0DA4}"/>
    <hyperlink ref="A2706" r:id="rId1220" tooltip="From &quot;More&quot; to &quot;All&quot;" display="https://www.youtube.com/watch?v=r_zQ9xD5n-0" xr:uid="{56B8B5B6-CC6A-4D5E-8AC5-F581F808D8DA}"/>
    <hyperlink ref="A2710" r:id="rId1221" display="https://www.youtube.com/watch?v=57Uw6e3_yyM" xr:uid="{086F5AA6-C3D1-49B9-A6F1-0440CE6DC288}"/>
    <hyperlink ref="A2711" r:id="rId1222" tooltip="Stop Labeling Your Children" display="https://www.youtube.com/watch?v=57Uw6e3_yyM" xr:uid="{D1E6CC9F-D140-43CA-876D-EF84CF42BC1F}"/>
    <hyperlink ref="A2715" r:id="rId1223" display="https://www.youtube.com/watch?v=nZyINWdacdY" xr:uid="{F2FEB801-85C9-4FAE-B566-D1A659319A47}"/>
    <hyperlink ref="A2716" r:id="rId1224" tooltip="A Plan and a Resolution for the New Year" display="https://www.youtube.com/watch?v=nZyINWdacdY" xr:uid="{A847F33F-8B8B-4487-A542-54C26EC3FE3C}"/>
    <hyperlink ref="A2720" r:id="rId1225" display="https://www.youtube.com/watch?v=8UG1ikrzOyA" xr:uid="{18DF2675-ACB5-4199-92D0-92CE023297CB}"/>
    <hyperlink ref="A2721" r:id="rId1226" tooltip="The Fundamental Problem with Today's Education Systems" display="https://www.youtube.com/watch?v=8UG1ikrzOyA" xr:uid="{7C4385B0-2D70-488E-BB0E-DD4BDA72934D}"/>
    <hyperlink ref="A2725" r:id="rId1227" display="https://www.youtube.com/watch?v=BHrqYfQxL98" xr:uid="{A0C0DC75-19C1-4781-A969-0167ABB9164D}"/>
    <hyperlink ref="A2726" r:id="rId1228" tooltip="What is the right code of conduct for a 13-year-old? - Dr. Kiran Bedi with Sadhguru" display="https://www.youtube.com/watch?v=BHrqYfQxL98" xr:uid="{67F5EC60-656A-437D-9366-2075D496365A}"/>
    <hyperlink ref="A2730" r:id="rId1229" display="https://www.youtube.com/watch?v=cRAM52Tt7FI" xr:uid="{E2A9C9A3-1B16-4066-8C97-20F18500B150}"/>
    <hyperlink ref="A2731" r:id="rId1230" tooltip="Striving for Spirituality" display="https://www.youtube.com/watch?v=cRAM52Tt7FI" xr:uid="{D2160876-3FFB-4F85-882F-7043D199E55F}"/>
    <hyperlink ref="A2735" r:id="rId1231" display="https://www.youtube.com/watch?v=s9qUHr__HWc" xr:uid="{5993C006-962A-453D-871A-0FB714210E5D}"/>
    <hyperlink ref="A2736" r:id="rId1232" tooltip="The Significance of the Velliangiri Mountain" display="https://www.youtube.com/watch?v=s9qUHr__HWc" xr:uid="{D6DDADE3-B1C7-4EA0-8D95-D12E03AB186E}"/>
    <hyperlink ref="A2740" r:id="rId1233" display="https://www.youtube.com/watch?v=vvDC9TSyfEg" xr:uid="{AD207A4D-B6C3-4719-92DC-1F2E94FD854C}"/>
    <hyperlink ref="A2741" r:id="rId1234" tooltip="Why are some children born with congenital illnesses? - Dr. Devi Shetty with Sadhguru" display="https://www.youtube.com/watch?v=vvDC9TSyfEg" xr:uid="{9B784513-57B5-471C-95C4-6584927B80F9}"/>
    <hyperlink ref="A2745" r:id="rId1235" display="https://www.youtube.com/watch?v=-6t6NcOFvt0" xr:uid="{F749C3F5-C247-47C8-A3C6-A70F170BAF3A}"/>
    <hyperlink ref="A2746" r:id="rId1236" tooltip="Linga Bhairavi - A Window Into the Creation" display="https://www.youtube.com/watch?v=-6t6NcOFvt0" xr:uid="{0F586028-3A3E-490A-9E85-CA34F140382A}"/>
    <hyperlink ref="A2750" r:id="rId1237" display="https://www.youtube.com/watch?v=tkPBn22UGdk" xr:uid="{343E8791-8638-476A-897C-FBB48D2BB60C}"/>
    <hyperlink ref="A2751" r:id="rId1238" tooltip="​Margazhi, a time of stability - Part 2" display="https://www.youtube.com/watch?v=tkPBn22UGdk" xr:uid="{A26224B8-04D8-477B-94F1-4B6DB8E1A2CF}"/>
    <hyperlink ref="A2755" r:id="rId1239" display="https://www.youtube.com/watch?v=BwXQpkzx_WQ" xr:uid="{DE4485FE-5D16-42F7-B435-69C21CC5F072}"/>
    <hyperlink ref="A2756" r:id="rId1240" tooltip="​Margazhi, a time of stability - Part 1" display="https://www.youtube.com/watch?v=BwXQpkzx_WQ" xr:uid="{8CE49626-B268-4F33-8F40-9A203CADF6B8}"/>
    <hyperlink ref="A2760" r:id="rId1241" display="https://www.youtube.com/watch?v=iOwWGPhxSH4" xr:uid="{08D95C2E-85AC-4390-9B56-4F2BFA480186}"/>
    <hyperlink ref="A2761" r:id="rId1242" tooltip="Allowing Life to Touch You - Dr. Devi Shetty with Sadhguru" display="https://www.youtube.com/watch?v=iOwWGPhxSH4" xr:uid="{0A158A22-6F3A-47F9-BC90-DC22DB89169A}"/>
    <hyperlink ref="A2765" r:id="rId1243" display="https://www.youtube.com/watch?v=CE8D2zpn-yc" xr:uid="{6C17D68B-6021-4FC1-94C2-2188D3D7EB9C}"/>
    <hyperlink ref="A2766" r:id="rId1244" tooltip="The Nation of Nepal: A Living, Tantric Body" display="https://www.youtube.com/watch?v=CE8D2zpn-yc" xr:uid="{120F711F-E7EB-4D47-9C7A-9A7CF7318BEA}"/>
    <hyperlink ref="A2770" r:id="rId1245" display="https://www.youtube.com/watch?v=kAMvYHqTWs0" xr:uid="{B839899E-CC34-41CA-B4BF-C8F211971865}"/>
    <hyperlink ref="A2771" r:id="rId1246" tooltip="Skill India. Don't Kill India - Dr. Kiran Bedi with Sadhguru" display="https://www.youtube.com/watch?v=kAMvYHqTWs0" xr:uid="{09AFA11B-CAEE-4071-9846-AEA757B0F8F4}"/>
    <hyperlink ref="A2775" r:id="rId1247" display="https://www.youtube.com/watch?v=bvCOZh90n9M" xr:uid="{DDCFBDF2-74FA-4923-867B-B71F5C54704B}"/>
    <hyperlink ref="A2776" r:id="rId1248" tooltip="Living Being or Psychological Case: What’s Your Choice?" display="https://www.youtube.com/watch?v=bvCOZh90n9M" xr:uid="{04AA0296-3041-4098-94B0-B58808B8EA0C}"/>
    <hyperlink ref="A2780" r:id="rId1249" display="https://www.youtube.com/watch?v=lYsl9hFLsUE" xr:uid="{B2ED930E-AA8D-41E0-B53A-32D937F4B700}"/>
    <hyperlink ref="A2781" r:id="rId1250" tooltip="What Makes Kedarnath and Kashi so Powerful?" display="https://www.youtube.com/watch?v=lYsl9hFLsUE" xr:uid="{287F0005-71D5-4D8B-B583-16D6B7CDECB3}"/>
    <hyperlink ref="A2785" r:id="rId1251" display="https://www.youtube.com/watch?v=dUilx0K-iBk" xr:uid="{874B9BE0-5C40-490A-B50A-11B3C7CD7B6F}"/>
    <hyperlink ref="A2786" r:id="rId1252" tooltip="Are Psychic Powers and Telepathy Real? Dr. Devi Shetty with Sadhguru" display="https://www.youtube.com/watch?v=dUilx0K-iBk" xr:uid="{F1A69043-3B10-4339-8048-48E2B634C243}"/>
    <hyperlink ref="A2790" r:id="rId1253" display="https://www.youtube.com/watch?v=7HotDVLH6Ak" xr:uid="{9CAC4851-D9A1-464B-83EB-072C20EDC942}"/>
    <hyperlink ref="A2791" r:id="rId1254" tooltip="God is in Your Genes ​ - The Science of Kula Gotra​" display="https://www.youtube.com/watch?v=7HotDVLH6Ak" xr:uid="{C59372C7-2F3A-4A66-BB43-4069530B9F47}"/>
    <hyperlink ref="A2795" r:id="rId1255" display="https://www.youtube.com/watch?v=oM6STRCbtbs" xr:uid="{F7EB5A48-2734-4BCD-8A1B-EF53FA5A003F}"/>
    <hyperlink ref="A2796" r:id="rId1256" tooltip="Sadhguru Introduces Isha INSIGHT - 2014" display="https://www.youtube.com/watch?v=oM6STRCbtbs" xr:uid="{0D04BC28-A3AF-45FD-B098-34DCF2F63665}"/>
    <hyperlink ref="A2800" r:id="rId1257" display="https://www.youtube.com/watch?v=_Pbr0L0KQb4" xr:uid="{375CD228-53D8-485F-9DED-6EBC15E36DE8}"/>
    <hyperlink ref="A2801" r:id="rId1258" tooltip="Why Do Gurus Have Beards?" display="https://www.youtube.com/watch?v=_Pbr0L0KQb4" xr:uid="{94C9CF9E-8BE0-4BE3-B7B7-93F3B7C2D984}"/>
    <hyperlink ref="A2805" r:id="rId1259" display="https://www.youtube.com/watch?v=K7hYf0yIK5w" xr:uid="{C212FAF5-8E9A-4FE9-9054-73F315071AC3}"/>
    <hyperlink ref="A2806" r:id="rId1260" tooltip="Troubled by Fear? Just Change Your Channel!" display="https://www.youtube.com/watch?v=K7hYf0yIK5w" xr:uid="{45993D1A-C595-4ACC-898F-63975D8D19A3}"/>
    <hyperlink ref="A2810" r:id="rId1261" display="https://www.youtube.com/watch?v=fdHjqVEQvLw" xr:uid="{EA697A2C-5419-4BE0-8A08-C2DA3677F77B}"/>
    <hyperlink ref="A2811" r:id="rId1262" tooltip="How Do You Get Started With Spirituality?" display="https://www.youtube.com/watch?v=fdHjqVEQvLw" xr:uid="{58080781-7F12-408C-9AEF-0D16AC119099}"/>
    <hyperlink ref="A2815" r:id="rId1263" display="https://www.youtube.com/watch?v=yMMUpzsK4Ec" xr:uid="{6F6BCEB9-B64F-4632-81A2-0384B1B969D8}"/>
    <hyperlink ref="A2816" r:id="rId1264" tooltip="Health - A Partnership with the Source of Creation" display="https://www.youtube.com/watch?v=yMMUpzsK4Ec" xr:uid="{722B1D76-BB43-44B2-861E-371C443F60D8}"/>
    <hyperlink ref="A2820" r:id="rId1265" display="https://www.youtube.com/watch?v=ASypvyCrtxo" xr:uid="{A18027A2-BD51-4FB0-90E1-BD43F49E5CD4}"/>
    <hyperlink ref="A2821" r:id="rId1266" tooltip="The Madness of Brahmacharya - Shekhar Kapur with Sadhguru" display="https://www.youtube.com/watch?v=ASypvyCrtxo" xr:uid="{DF402EBB-836B-4FD2-B140-EACE33FA4A29}"/>
    <hyperlink ref="A2825" r:id="rId1267" display="https://www.youtube.com/watch?v=bv4zpXr1Vuo" xr:uid="{B33D45E4-4B2C-4D8D-8269-EC420ACA33E7}"/>
    <hyperlink ref="A2826" r:id="rId1268" tooltip="Yoga for Strength Training - Is It Appropriate?" display="https://www.youtube.com/watch?v=bv4zpXr1Vuo" xr:uid="{67FA9021-3FB7-41EA-A274-732152422A8F}"/>
    <hyperlink ref="A2830" r:id="rId1269" display="https://www.youtube.com/watch?v=bGk785ajauQ" xr:uid="{03DEC3A0-02D4-4FCD-B872-D1EC8AB76867}"/>
    <hyperlink ref="A2831" r:id="rId1270" tooltip="What Keeps Bharat Together?" display="https://www.youtube.com/watch?v=bGk785ajauQ" xr:uid="{E538302A-AA3B-4F5C-9092-1CED3F55744D}"/>
    <hyperlink ref="A2835" r:id="rId1271" display="https://www.youtube.com/watch?v=sAnEiZPkG3E" xr:uid="{1B2E71D9-03A7-4052-AA5E-2705775CA46E}"/>
    <hyperlink ref="A2836" r:id="rId1272" tooltip="Falling in Love With Everyone and Everything - Juhi Chawla with Sadhguru" display="https://www.youtube.com/watch?v=sAnEiZPkG3E" xr:uid="{25C0D1FA-95E4-416A-B374-3D323C388A3A}"/>
    <hyperlink ref="A2840" r:id="rId1273" display="https://www.youtube.com/watch?v=XoI_saOMEk0" xr:uid="{5557BBEC-6D5D-411B-83A1-1FBB9CE25495}"/>
    <hyperlink ref="A2841" r:id="rId1274" tooltip="Creating the Infrastructure for a Spiritual Movement" display="https://www.youtube.com/watch?v=XoI_saOMEk0" xr:uid="{3E3C28DE-ECC6-407B-9585-22EC37DF94E2}"/>
    <hyperlink ref="A2845" r:id="rId1275" display="https://www.youtube.com/watch?v=TjOjwmylXyc" xr:uid="{CBB5DF8D-279F-4C64-8E2B-296F0032745A}"/>
    <hyperlink ref="A2846" r:id="rId1276" tooltip="Can Classical Music Heal?" display="https://www.youtube.com/watch?v=TjOjwmylXyc" xr:uid="{74C6D9FD-235F-4497-B594-85929297C75F}"/>
    <hyperlink ref="A2850" r:id="rId1277" display="https://www.youtube.com/watch?v=Kgowgm1KeZ4" xr:uid="{D463E07E-3A05-404F-AE83-AE2E9B948CFA}"/>
    <hyperlink ref="A2851" r:id="rId1278" tooltip="Of Love and Life - Juhi Chawla In Conversation with Sadhguru" display="https://www.youtube.com/watch?v=Kgowgm1KeZ4" xr:uid="{A077012B-A81E-4F70-A4F9-9612BBAAAE35}"/>
    <hyperlink ref="A2855" r:id="rId1279" display="https://www.youtube.com/watch?v=9Mo1cUvwR3s" xr:uid="{74B6CF49-04F7-4CEB-AD18-FCAB7BC27D23}"/>
    <hyperlink ref="A2856" r:id="rId1280" tooltip="​Humanity, Yes! Morality, No!" display="https://www.youtube.com/watch?v=9Mo1cUvwR3s" xr:uid="{B728820E-25C5-4C5A-8546-1DE5749476DE}"/>
    <hyperlink ref="A2860" r:id="rId1281" display="https://www.youtube.com/watch?v=ZwwcTd9iCHw" xr:uid="{CDEF3303-2B4C-4E2B-AC20-5E1BBA744BFC}"/>
    <hyperlink ref="A2861" r:id="rId1282" tooltip="The Beauty of Being Human - Juhi Chawla with Sadhguru" display="https://www.youtube.com/watch?v=ZwwcTd9iCHw" xr:uid="{3DD3EDAB-DC15-444C-84E5-B91450945343}"/>
    <hyperlink ref="A2865" r:id="rId1283" display="https://www.youtube.com/watch?v=42SNpiK63A8" xr:uid="{816D9B7E-4E1A-4A97-8661-F51C0070EFA2}"/>
    <hyperlink ref="A2866" r:id="rId1284" tooltip="The Essence of Indian Culture" display="https://www.youtube.com/watch?v=42SNpiK63A8" xr:uid="{866368D6-E506-420C-A33C-5B2FC3A3B475}"/>
    <hyperlink ref="A2870" r:id="rId1285" display="https://www.youtube.com/watch?v=63BawpxUrXk" xr:uid="{9C9DB381-2A2E-4FAB-A6D4-05907E607398}"/>
    <hyperlink ref="A2871" r:id="rId1286" tooltip="Why Does Stress Happen?" display="https://www.youtube.com/watch?v=63BawpxUrXk" xr:uid="{9ABB3029-2A36-4DE1-9E00-C72B2248EDD0}"/>
    <hyperlink ref="A2875" r:id="rId1287" display="https://www.youtube.com/watch?v=IJ5BwKkvr5Y" xr:uid="{58C8F21D-6031-4B2C-8755-B7B6342A1F80}"/>
    <hyperlink ref="A2876" r:id="rId1288" tooltip="Is Life Predestined by Cosmic Will?" display="https://www.youtube.com/watch?v=IJ5BwKkvr5Y" xr:uid="{CBD4DA30-E87B-4D9E-BF4B-562614A475D4}"/>
    <hyperlink ref="A2880" r:id="rId1289" display="https://www.youtube.com/watch?v=FZPvRt-elg4" xr:uid="{E15BA26C-1EFF-4478-9A37-D9A040D9E47A}"/>
    <hyperlink ref="A2881" r:id="rId1290" tooltip="How the Sun and Moon Can Influence the Human System" display="https://www.youtube.com/watch?v=FZPvRt-elg4" xr:uid="{E4ED59DA-242A-4900-9E44-0304C826C40E}"/>
    <hyperlink ref="A2885" r:id="rId1291" display="https://www.youtube.com/watch?v=EwbGwhJaTLY" xr:uid="{12150A3A-8AE8-49C4-8821-CD95DBE7C116}"/>
    <hyperlink ref="A2886" r:id="rId1292" tooltip="Yoga: No Philosophies, Just Methods" display="https://www.youtube.com/watch?v=EwbGwhJaTLY" xr:uid="{CC61530F-8148-4B94-8F45-E540B5E3B19A}"/>
    <hyperlink ref="A2890" r:id="rId1293" display="https://www.youtube.com/watch?v=hkXHmWXZrdc" xr:uid="{EDD1BED9-0EFE-4EAC-82FC-26ACF3C456CF}"/>
    <hyperlink ref="A2891" r:id="rId1294" tooltip="Does Age Matter in Leadership?" display="https://www.youtube.com/watch?v=hkXHmWXZrdc" xr:uid="{61A30C05-63DE-479F-8E79-C2A56D7D8D22}"/>
    <hyperlink ref="A2895" r:id="rId1295" display="https://www.youtube.com/watch?v=ugD7RSBvPhM" xr:uid="{2DABC7CF-6B04-4826-B92A-81DBCBC15CA4}"/>
    <hyperlink ref="A2896" r:id="rId1296" tooltip="Should Yoga Be Practiced Differently By Men and Women?" display="https://www.youtube.com/watch?v=ugD7RSBvPhM" xr:uid="{8DA3A8E5-C1C3-436C-A94A-DEF451A74F49}"/>
    <hyperlink ref="A2900" r:id="rId1297" display="https://www.youtube.com/watch?v=VrfvJhnUxR8" xr:uid="{E9FE7CDD-F6AD-49D7-AB5B-1E67514F31EE}"/>
    <hyperlink ref="A2901" r:id="rId1298" tooltip="Restlessness to Restfulness" display="https://www.youtube.com/watch?v=VrfvJhnUxR8" xr:uid="{AAB6756C-BECD-4D03-A1EE-864F827F5B10}"/>
    <hyperlink ref="A2905" r:id="rId1299" display="https://www.youtube.com/watch?v=_f7xDWZzn4c" xr:uid="{FCE4809C-5353-4E67-998A-63DAE38A85B4}"/>
    <hyperlink ref="A2906" r:id="rId1300" tooltip="The Symptoms of an ill Mind - Sadhguru talks in a Darshan at Isha Yoga Center, 2014" display="https://www.youtube.com/watch?v=_f7xDWZzn4c" xr:uid="{7BD5D5B2-3C89-435B-9F40-551D0C0E9D6E}"/>
    <hyperlink ref="A2910" r:id="rId1301" display="https://www.youtube.com/watch?v=5KcJqE4jUpg" xr:uid="{487F5C5C-866F-4135-97BD-581090C0387B}"/>
    <hyperlink ref="A2911" r:id="rId1302" tooltip="​Going Beyond Just &quot;Talking&quot; Spirituality" display="https://www.youtube.com/watch?v=5KcJqE4jUpg" xr:uid="{CD6A6988-7DC8-456D-98F6-64BB617114D9}"/>
    <hyperlink ref="A2915" r:id="rId1303" display="https://www.youtube.com/watch?v=zbqyNtTCY7U" xr:uid="{DC9FA04E-22F4-4695-B194-6CA9B46842F4}"/>
    <hyperlink ref="A2916" r:id="rId1304" tooltip="Reaping the Benefits of Sadhana Pada" display="https://www.youtube.com/watch?v=zbqyNtTCY7U" xr:uid="{C39F78E6-6629-4293-BB32-3C69260D65BD}"/>
    <hyperlink ref="A2920" r:id="rId1305" display="https://www.youtube.com/watch?v=5UKQ6aLHOVU" xr:uid="{30639C6A-8555-424A-A44B-E34F17D83431}"/>
    <hyperlink ref="A2921" r:id="rId1306" tooltip="What is God's Fundamental Quality?" display="https://www.youtube.com/watch?v=5UKQ6aLHOVU" xr:uid="{4CE25491-405D-47B8-8479-6EB8A7E44FF6}"/>
    <hyperlink ref="A2925" r:id="rId1307" display="https://www.youtube.com/watch?v=D7BbDAf5SPc" xr:uid="{796DEE46-21DB-4C29-B24A-B95D46150DC5}"/>
    <hyperlink ref="A2926" r:id="rId1308" tooltip="Is It Okay to Donate Your Organs?" display="https://www.youtube.com/watch?v=D7BbDAf5SPc" xr:uid="{FACB84DF-5497-4357-BA29-D612AFDA7F7A}"/>
    <hyperlink ref="A2930" r:id="rId1309" display="https://www.youtube.com/watch?v=pZee2deAlsA" xr:uid="{1F5220A1-E40A-4184-9E1A-74C1A45B1B00}"/>
    <hyperlink ref="A2931" r:id="rId1310" tooltip="What are a person's duties?" display="https://www.youtube.com/watch?v=pZee2deAlsA" xr:uid="{41B05437-1C55-4C28-90EA-8C0A5E16064D}"/>
    <hyperlink ref="A2935" r:id="rId1311" display="https://www.youtube.com/watch?v=k4MgAeomLrU" xr:uid="{C03B5BAF-5C0B-48CF-905E-252C32E0E13E}"/>
    <hyperlink ref="A2936" r:id="rId1312" tooltip="Why it's so hard to get your golf swing right!" display="https://www.youtube.com/watch?v=k4MgAeomLrU" xr:uid="{8DCFE357-E3D2-42E3-896E-26ED4E0DBF4E}"/>
    <hyperlink ref="A2940" r:id="rId1313" display="https://www.youtube.com/watch?v=FJcHN6wzViA" xr:uid="{14291531-BB6C-4FC1-AD7D-13AC84E4C8C5}"/>
    <hyperlink ref="A2941" r:id="rId1314" tooltip="What is Good, What is Bad?" display="https://www.youtube.com/watch?v=FJcHN6wzViA" xr:uid="{D869F261-D545-4A89-8F09-59ED7EACDFF0}"/>
    <hyperlink ref="A2945" r:id="rId1315" display="https://www.youtube.com/watch?v=bL_QRa7uoXY" xr:uid="{6B2E9586-8FB7-4B34-A33F-870A1172C4D7}"/>
    <hyperlink ref="A2946" r:id="rId1316" tooltip="The Spiritual Significance of the Equinox" display="https://www.youtube.com/watch?v=bL_QRa7uoXY" xr:uid="{972A8859-1ADF-406E-85D8-C1EB21BE4886}"/>
    <hyperlink ref="A2950" r:id="rId1317" display="https://www.youtube.com/watch?v=SwMyba_ajXk" xr:uid="{ACBFC0A9-1BF6-4952-9ACF-FEDD09D9F0A6}"/>
    <hyperlink ref="A2951" r:id="rId1318" tooltip="Moving India - JP Narayan with Sadhguru" display="https://www.youtube.com/watch?v=SwMyba_ajXk" xr:uid="{3951CF9C-E563-4A49-B04A-76612D36C8D6}"/>
    <hyperlink ref="A2955" r:id="rId1319" display="https://www.youtube.com/watch?v=bJggjXvB52c" xr:uid="{F238C5AB-7A61-427E-A8C6-ECC073BE6763}"/>
    <hyperlink ref="A2956" r:id="rId1320" tooltip="What is the best way to stay healthy? - PC Reddy in conversation with Sadhguru," display="https://www.youtube.com/watch?v=bJggjXvB52c" xr:uid="{2E950300-1286-408A-B713-F318707C43BB}"/>
    <hyperlink ref="A2960" r:id="rId1321" display="https://www.youtube.com/watch?v=2F0JbjinerY" xr:uid="{8250F131-28FB-4C19-9F17-7E99BA14BC93}"/>
    <hyperlink ref="A2961" r:id="rId1322" tooltip="What is a Guru's Role?" display="https://www.youtube.com/watch?v=2F0JbjinerY" xr:uid="{396872DA-21FD-427B-91FB-9BF90E6C815D}"/>
    <hyperlink ref="A2965" r:id="rId1323" display="https://www.youtube.com/watch?v=4Ezr_12XqkY" xr:uid="{0EA56FD4-B996-4D6E-894C-0FB73AD7C9CC}"/>
    <hyperlink ref="A2966" r:id="rId1324" tooltip="Sadhguru on the Kashmir Flood Disaster" display="https://www.youtube.com/watch?v=4Ezr_12XqkY" xr:uid="{C631DA8B-47FE-411E-BD60-E25D0DB14C8E}"/>
    <hyperlink ref="A2970" r:id="rId1325" display="https://www.youtube.com/watch?v=O3Ov0w9s6rc" xr:uid="{89F71F76-C535-4F56-928B-78BB91C53CDA}"/>
    <hyperlink ref="A2971" r:id="rId1326" tooltip="Is Cloning Okay?" display="https://www.youtube.com/watch?v=O3Ov0w9s6rc" xr:uid="{BB34B2E8-BBEE-4C97-AED0-1FC8A63B3BD4}"/>
    <hyperlink ref="A2975" r:id="rId1327" display="https://www.youtube.com/watch?v=no_4kFroldQ" xr:uid="{8D3A5E95-7A59-4FE7-9CA2-53B645704A56}"/>
    <hyperlink ref="A2976" r:id="rId1328" tooltip="Of Mystics and Mistakes" display="https://www.youtube.com/watch?v=no_4kFroldQ" xr:uid="{480DAB02-E97D-451A-ADBB-6F82FF495CC1}"/>
    <hyperlink ref="A2980" r:id="rId1329" display="https://www.youtube.com/watch?v=ZW9R53MQ8lw" xr:uid="{B9F850A8-F7E7-46C7-8E70-09FD205C543D}"/>
    <hyperlink ref="A2981" r:id="rId1330" tooltip="Pournami - An Opportunity to Rise | Sadhguru" display="https://www.youtube.com/watch?v=ZW9R53MQ8lw" xr:uid="{8165783F-F757-4F9C-8B9A-4C1433B46B89}"/>
    <hyperlink ref="A2985" r:id="rId1331" display="https://www.youtube.com/watch?v=4OBLAW7oQYo" xr:uid="{5A33BFEC-2457-46B2-82BB-702629532905}"/>
    <hyperlink ref="A2986" r:id="rId1332" tooltip="What should a 20-year-old do in life? - Sadhguru answers a Student in a Darshan at Isha Yoga Center" display="https://www.youtube.com/watch?v=4OBLAW7oQYo" xr:uid="{47A6C74E-5125-46BF-8380-90CC0090CF24}"/>
    <hyperlink ref="A2990" r:id="rId1333" display="https://www.youtube.com/watch?v=FZ5o-T-2im4" xr:uid="{E65A6B7E-6D0D-47C4-BC4D-D774EFBF16DC}"/>
    <hyperlink ref="A2991" r:id="rId1334" tooltip="How to Become Available to Grace? Sadhguru" display="https://www.youtube.com/watch?v=FZ5o-T-2im4" xr:uid="{42692368-1AEC-49FC-9140-A9EE58819230}"/>
    <hyperlink ref="A2995" r:id="rId1335" display="https://www.youtube.com/watch?v=jAUJBmr4BTg" xr:uid="{C4F69E01-E5C7-4C7E-B12E-F50F913EBCA4}"/>
    <hyperlink ref="A2996" r:id="rId1336" tooltip="Shiva Doesn't Need Your Devotion | Sadhguru" display="https://www.youtube.com/watch?v=jAUJBmr4BTg" xr:uid="{3ADD8423-F636-447E-9C71-14CDC0FC2E4E}"/>
    <hyperlink ref="A3000" r:id="rId1337" display="https://www.youtube.com/watch?v=7EM3jeSvdBI" xr:uid="{B56A611F-6427-4F4D-9646-99A2E6EFAA00}"/>
    <hyperlink ref="A3001" r:id="rId1338" tooltip="Is Suicide Justified?" display="https://www.youtube.com/watch?v=7EM3jeSvdBI" xr:uid="{899B1903-8F53-45EC-8EB8-577670FEE213}"/>
    <hyperlink ref="A3005" r:id="rId1339" display="https://www.youtube.com/watch?v=OuDbTMy9Q9E" xr:uid="{12E6B721-C6CD-451E-9EE0-4035995899C5}"/>
    <hyperlink ref="A3006" r:id="rId1340" tooltip="The Benefits of Living in Consecrated Spaces | Sadhguru" display="https://www.youtube.com/watch?v=OuDbTMy9Q9E" xr:uid="{749E2504-12FD-4452-81CA-92AF669DCA23}"/>
    <hyperlink ref="A3010" r:id="rId1341" display="https://www.youtube.com/watch?v=0MNViPAhZPE" xr:uid="{3900AA76-E2B9-4A9D-9BDB-72CBA85E8BFD}"/>
    <hyperlink ref="A3011" r:id="rId1342" tooltip="A 20-second Crash Course To Become More Receptive" display="https://www.youtube.com/watch?v=0MNViPAhZPE" xr:uid="{156D8F5F-3705-4E20-89EF-B2211B8FF345}"/>
    <hyperlink ref="A3015" r:id="rId1343" display="https://www.youtube.com/watch?v=Cy5jH2Mdl0Q" xr:uid="{810D1C7A-EC9E-485E-9204-A3C8CDE34716}"/>
    <hyperlink ref="A3016" r:id="rId1344" tooltip="What matters in Spirituality - Your Effort or Grace?" display="https://www.youtube.com/watch?v=Cy5jH2Mdl0Q" xr:uid="{3A94EE70-52F3-4C52-AE73-9E2E23555320}"/>
    <hyperlink ref="A3020" r:id="rId1345" display="https://www.youtube.com/watch?v=fTkdd9Grm4Q" xr:uid="{0D080B99-C926-48A2-883C-BA37B59C7338}"/>
    <hyperlink ref="A3021" r:id="rId1346" tooltip="What is the Real Meaning of Love - Juhi Chawla with Sadhguru" display="https://www.youtube.com/watch?v=fTkdd9Grm4Q" xr:uid="{03557C90-C4D3-4630-83B2-85E7D3B76F77}"/>
    <hyperlink ref="A3025" r:id="rId1347" display="https://www.youtube.com/watch?v=zO8QzMWZbN4" xr:uid="{3B82D731-7D0D-48B9-834C-68F2A22A3006}"/>
    <hyperlink ref="A3026" r:id="rId1348" tooltip="Karma and Memory" display="https://www.youtube.com/watch?v=zO8QzMWZbN4" xr:uid="{99EEB7AA-2258-4157-96BE-FF3F88BC3874}"/>
    <hyperlink ref="A3030" r:id="rId1349" display="https://www.youtube.com/watch?v=LAaBLhGJ0jg" xr:uid="{1A1BD5A4-2117-4EC3-9B42-A518EFF4DE6D}"/>
    <hyperlink ref="A3031" r:id="rId1350" tooltip="How Can We Experience Krishna? - Sadhguru" display="https://www.youtube.com/watch?v=LAaBLhGJ0jg" xr:uid="{C6E9EF7F-898C-4084-9BE7-04FD680E9537}"/>
    <hyperlink ref="A3035" r:id="rId1351" display="https://www.youtube.com/watch?v=Ay-IdvZCkew" xr:uid="{ED22313B-4DB2-45FB-925F-5395E30AAD75}"/>
    <hyperlink ref="A3036" r:id="rId1352" tooltip="Sadhguru at Mansarovar" display="https://www.youtube.com/watch?v=Ay-IdvZCkew" xr:uid="{FACAFBC4-B84D-4C36-B4BB-CF19881639B8}"/>
    <hyperlink ref="A3039" r:id="rId1353" display="https://www.youtube.com/watch?v=LZQXuOP8lXQ" xr:uid="{2D0C1589-65AA-44F2-B83A-45449B9BF3BE}"/>
    <hyperlink ref="A3040" r:id="rId1354" tooltip="Temples Beyond Religion | Sadhguru" display="https://www.youtube.com/watch?v=LZQXuOP8lXQ" xr:uid="{B9632685-EA9E-4DFB-B176-E9050CE09E15}"/>
    <hyperlink ref="A3044" r:id="rId1355" display="https://www.youtube.com/watch?v=jVQGU2MjrJc" xr:uid="{74B3B583-DCE8-4B7B-BFD7-58CA9E27DAD1}"/>
    <hyperlink ref="A3045" r:id="rId1356" tooltip="Language - A Common Conspiracy | Sadhguru" display="https://www.youtube.com/watch?v=jVQGU2MjrJc" xr:uid="{2ACBC6CA-46C7-4D0C-8BBD-F3D107D41116}"/>
    <hyperlink ref="A3049" r:id="rId1357" display="https://www.youtube.com/watch?v=hX8fFLMKxnE" xr:uid="{2030D1BD-5E1A-4175-94B6-E8DDB13A4F2B}"/>
    <hyperlink ref="A3050" r:id="rId1358" tooltip="Sadhguru’s Independence Day Message 2014" display="https://www.youtube.com/watch?v=hX8fFLMKxnE" xr:uid="{49107AD5-A572-46F5-A61B-1F8995D0E087}"/>
    <hyperlink ref="A3054" r:id="rId1359" display="https://www.youtube.com/watch?v=Hk10JWCX4JY" xr:uid="{A724BE58-FFDA-450D-AB73-B2F7B1002054}"/>
    <hyperlink ref="A3055" r:id="rId1360" tooltip="Sadhguru on the Power of Feminine Energy - Shekhar Kapur with Sadhguru" display="https://www.youtube.com/watch?v=Hk10JWCX4JY" xr:uid="{7D88B415-D35F-4393-ADEE-04E6227A1A1F}"/>
    <hyperlink ref="A3059" r:id="rId1361" display="https://www.youtube.com/watch?v=mtETTbjKdWw" xr:uid="{F42A2835-CAB8-4980-A5EA-2C7E4ED2BB66}"/>
    <hyperlink ref="A3060" r:id="rId1362" tooltip="How to Deal with an Exploitative Spouse? Sadhguru" display="https://www.youtube.com/watch?v=mtETTbjKdWw" xr:uid="{8ACA5348-79A4-413E-B22A-6011C0AE7DA5}"/>
    <hyperlink ref="A3064" r:id="rId1363" display="https://www.youtube.com/watch?v=oMoNZZoCJIY" xr:uid="{F2061AF4-134F-4273-9BB9-8F157567DC12}"/>
    <hyperlink ref="A3065" r:id="rId1364" tooltip="Virender Sehwag Asks Sadhguru - Why Is Everyone After Money?" display="https://www.youtube.com/watch?v=oMoNZZoCJIY" xr:uid="{B46E71B7-5B3B-4D86-9C13-E9A6A24AB95A}"/>
    <hyperlink ref="A3068" r:id="rId1365" display="https://www.youtube.com/watch?v=7cEgL5X-e1E" xr:uid="{20765A63-D858-44A3-9D98-2B826C03555C}"/>
    <hyperlink ref="A3069" r:id="rId1366" tooltip="Are Genetically Modified Foods Safe? - Dr. Devi Shetty with Sadhguru" display="https://www.youtube.com/watch?v=7cEgL5X-e1E" xr:uid="{E9EA82A9-0480-4BF9-BD3B-53B89BF0BC67}"/>
    <hyperlink ref="A3073" r:id="rId1367" display="https://www.youtube.com/watch?v=f2bvuGMx8nI" xr:uid="{90B08B7D-3FB6-4DD4-AB6D-59C91A177D9A}"/>
    <hyperlink ref="A3074" r:id="rId1368" tooltip="Euthanasia: Is &quot;Mercy-Killing&quot; Right or Wrong? - Prasoon Joshi with Sadhguru" display="https://www.youtube.com/watch?v=f2bvuGMx8nI" xr:uid="{EB216D7A-FF3E-4158-AB87-4379B7E6F679}"/>
    <hyperlink ref="A3078" r:id="rId1369" display="https://www.youtube.com/watch?v=knaV_tvkEY4" xr:uid="{FFAB3B26-0CBF-4AE4-A191-CE27BA5B951B}"/>
    <hyperlink ref="A3079" r:id="rId1370" tooltip="Growing Spiritually Every Moment, Second and Day" display="https://www.youtube.com/watch?v=knaV_tvkEY4" xr:uid="{D35F5839-72FA-48F9-A938-E931A92E018D}"/>
    <hyperlink ref="A3083" r:id="rId1371" display="https://www.youtube.com/watch?v=8ZsKgAUBaAg" xr:uid="{23F3D5EC-7359-410C-96A8-C8E4FBB46E52}"/>
    <hyperlink ref="A3084" r:id="rId1372" tooltip="India SWOT Analysis Part 1 - Strengths and Weaknesses - Dr. Kiran Bedi with Sadhguru" display="https://www.youtube.com/watch?v=8ZsKgAUBaAg" xr:uid="{46DB550C-3414-4DDC-8708-1684B1F92B49}"/>
    <hyperlink ref="A3088" r:id="rId1373" display="https://www.youtube.com/watch?v=dkI4HBLMF4g" xr:uid="{BB360C75-9466-412D-9A70-97075F67AA53}"/>
    <hyperlink ref="A3089" r:id="rId1374" tooltip="India SWOT Analysis Part 2 - Opportunities and Threats - Dr. Kiran Bedi with Sadhguru" display="https://www.youtube.com/watch?v=dkI4HBLMF4g" xr:uid="{22824371-D13E-4936-BCF8-7826F7AFAC9E}"/>
    <hyperlink ref="A3093" r:id="rId1375" display="https://www.youtube.com/watch?v=VHEg5_o8HF4" xr:uid="{AAC232E5-F9B4-4B44-87EA-5A87A6610FE8}"/>
    <hyperlink ref="A3094" r:id="rId1376" tooltip="Bharat: What Makes Us a Nation? - Dr. Kiran Bedi with Sadhguru" display="https://www.youtube.com/watch?v=VHEg5_o8HF4" xr:uid="{7FB169B5-D7BC-4939-98AA-CE8DC79D875A}"/>
    <hyperlink ref="A3098" r:id="rId1377" display="https://www.youtube.com/watch?v=xTIKoD9E3ug" xr:uid="{E5601E7F-59DC-414C-9E3F-D8F8327A8178}"/>
    <hyperlink ref="A3099" r:id="rId1378" tooltip="The Depth of Indian Culture" display="https://www.youtube.com/watch?v=xTIKoD9E3ug" xr:uid="{6DDB43DD-1041-4F7F-8B8F-628F715EF907}"/>
    <hyperlink ref="A3103" r:id="rId1379" display="https://www.youtube.com/watch?v=asPuoGO-8Aw" xr:uid="{40DB8D5A-BC3E-41DF-B059-5E6E0ABC0ED3}"/>
    <hyperlink ref="A3104" r:id="rId1380" tooltip="What's Wrong with Our Medical Schools? - Sadhguru at Duke University with Tracy Gaudet" display="https://www.youtube.com/watch?v=asPuoGO-8Aw" xr:uid="{E2B80F6D-34A4-42D7-AEE0-F28FDD5F08B6}"/>
    <hyperlink ref="A3108" r:id="rId1381" display="https://www.youtube.com/watch?v=AO9HRTZBNng" xr:uid="{05FFA499-DF89-4BDF-B36B-76D1095F1B19}"/>
    <hyperlink ref="A3109" r:id="rId1382" tooltip="A Revolutionary Approach to Medicine - Sadhguru at Duke University with Tracy Gaudet" display="https://www.youtube.com/watch?v=AO9HRTZBNng" xr:uid="{7ED1CDD6-C4ED-4FF3-A741-E4F7C31928D2}"/>
    <hyperlink ref="A3113" r:id="rId1383" display="https://www.youtube.com/watch?v=P13kVHP4W0A" xr:uid="{F8D832FC-89B3-4A64-99ED-24EB5BC8F97E}"/>
    <hyperlink ref="A3114" r:id="rId1384" tooltip="Ayurveda, Siddha or Allopathy: What is the difference? - Dr. Devi Shetty with Sadhguru" display="https://www.youtube.com/watch?v=P13kVHP4W0A" xr:uid="{88014428-2E61-493C-BD9E-5C40D682236B}"/>
    <hyperlink ref="A3118" r:id="rId1385" display="https://www.youtube.com/watch?v=Vae88T30OF4" xr:uid="{6A5482D6-2BEB-4460-BB54-E27C77E429D8}"/>
    <hyperlink ref="A3119" r:id="rId1386" tooltip="Creating Health from Within" display="https://www.youtube.com/watch?v=Vae88T30OF4" xr:uid="{BE766DFF-6196-49AD-B0ED-70B5528553CA}"/>
    <hyperlink ref="A3123" r:id="rId1387" display="https://www.youtube.com/watch?v=zd27TSl2NiA" xr:uid="{920CF1C8-AED9-490C-9B43-DAFE20E869DC}"/>
    <hyperlink ref="A3124" r:id="rId1388" tooltip="Dr. Devi Shetty in Conversation with Sadhguru - Live Webstream June 28" display="https://www.youtube.com/watch?v=zd27TSl2NiA" xr:uid="{C7828101-C4BF-4B43-A83B-DB0450E4F3DC}"/>
    <hyperlink ref="A3127" r:id="rId1389" display="https://www.youtube.com/watch?v=yUn2rGkhUwk" xr:uid="{9AC6FE51-D68B-47FB-B1E5-BEA66BE4BB2E}"/>
    <hyperlink ref="A3128" r:id="rId1390" tooltip="Participating in Making the Nation | Anupam Kher with Sadhguru" display="https://www.youtube.com/watch?v=yUn2rGkhUwk" xr:uid="{BED90E5C-C1CD-4CED-8476-EDDA26E68BE1}"/>
    <hyperlink ref="A3132" r:id="rId1391" display="https://www.youtube.com/watch?v=snr4J1YCOwU" xr:uid="{F8425BC2-7C48-482D-BC2D-F7237B19FF38}"/>
    <hyperlink ref="A3133" r:id="rId1392" tooltip="Democracy is not a Spectator Sport | Dr. Jayaprakash Narayan with Sadhguru" display="https://www.youtube.com/watch?v=snr4J1YCOwU" xr:uid="{0A63453E-AB50-40BA-AD90-ADFE26B08535}"/>
    <hyperlink ref="A3137" r:id="rId1393" display="https://www.youtube.com/watch?v=VEw8-DJllVw" xr:uid="{38376CC9-DE72-4A87-B657-B410AD96B432}"/>
    <hyperlink ref="A3138" r:id="rId1394" tooltip="Stopping vs Making &quot;The Nation&quot; | Actor Siddharth with Sadhguru" display="https://www.youtube.com/watch?v=VEw8-DJllVw" xr:uid="{7A75B7F9-CCAC-4108-A5B4-85D274616E6D}"/>
    <hyperlink ref="A3142" r:id="rId1395" display="https://www.youtube.com/watch?v=CvbXYB21p4o" xr:uid="{E666C08D-E57D-4EFF-9AFE-2949149AEFE2}"/>
    <hyperlink ref="A3143" r:id="rId1396" tooltip="Dr. Kiran Bedi with Sadhguru - Making of a Nation" display="https://www.youtube.com/watch?v=CvbXYB21p4o" xr:uid="{F97B1F7B-51F0-4EE4-A4B4-5A9E71B277FA}"/>
    <hyperlink ref="A3146" r:id="rId1397" display="https://www.youtube.com/watch?v=XfY2Q7Ien_k" xr:uid="{D4C950F5-5EB1-405B-BA9C-9741DE04622C}"/>
    <hyperlink ref="A3147" r:id="rId1398" tooltip="Power is not Poison | Dr. Jayaprakash Narayan with Sadhguru" display="https://www.youtube.com/watch?v=XfY2Q7Ien_k" xr:uid="{39B90ED6-D188-4E2C-B0E9-5926D55AAE77}"/>
    <hyperlink ref="A3151" r:id="rId1399" display="https://www.youtube.com/watch?v=s82lFRyD-yE" xr:uid="{CBF7CD40-B13A-4A82-999E-0B6B0BDDBDFC}"/>
    <hyperlink ref="A3152" r:id="rId1400" tooltip="Training Indians to be Leaders - Dr. Prathap Reddy in conversation with Sadhguru" display="https://www.youtube.com/watch?v=s82lFRyD-yE" xr:uid="{9B793C6F-A9EA-459F-BA95-D9753BCA840E}"/>
    <hyperlink ref="A3156" r:id="rId1401" display="https://www.youtube.com/watch?v=J5y23zeh0Ew" xr:uid="{B747A187-B881-4576-A6E2-5C597320AB7D}"/>
    <hyperlink ref="A3157" r:id="rId1402" tooltip="What Keeps Indian Culture Alive? - Tarun Tahiliani with Sadhguru" display="https://www.youtube.com/watch?v=J5y23zeh0Ew" xr:uid="{045FDCF4-C318-4607-BA45-4A8A78497FD6}"/>
    <hyperlink ref="A3161" r:id="rId1403" display="https://www.youtube.com/watch?v=l6IGgCBBgJk" xr:uid="{B1E1B81A-3801-4B02-90A0-D1233CAD149C}"/>
    <hyperlink ref="A3162" r:id="rId1404" tooltip="What Does India Need From Its Prime Minister? - Anupam Kher with Sadhguru" display="https://www.youtube.com/watch?v=l6IGgCBBgJk" xr:uid="{595A9694-DD16-4A7D-81EE-7F29447446DE}"/>
    <hyperlink ref="A3166" r:id="rId1405" display="https://www.youtube.com/watch?v=bHwZ6ufJZXw" xr:uid="{E84BCF8E-2C4C-41A1-857E-A6836B025553}"/>
    <hyperlink ref="A3167" r:id="rId1406" tooltip="How to Stop Corruption? Sadhguru [Election 2014]" display="https://www.youtube.com/watch?v=bHwZ6ufJZXw" xr:uid="{ECE9AEE1-2A1B-424C-9DC3-77FE72841E52}"/>
    <hyperlink ref="A3171" r:id="rId1407" display="https://www.youtube.com/watch?v=DrPAT_QLFwM" xr:uid="{996E22F0-1AA0-4086-B4B1-61412982ACF7}"/>
    <hyperlink ref="A3172" r:id="rId1408" tooltip="Why these Ups and Downs? Sadhguru" display="https://www.youtube.com/watch?v=DrPAT_QLFwM" xr:uid="{6CF8189B-13F8-4EA6-90D1-CC9BD0572F92}"/>
    <hyperlink ref="A3176" r:id="rId1409" display="https://www.youtube.com/watch?v=swbuOphSmm4" xr:uid="{A62C371F-ABEB-4D4E-BCBF-6AA0F3F899EF}"/>
    <hyperlink ref="A3177" r:id="rId1410" tooltip="&quot;Yoga For Today&quot; Dilip Cherian with Sadhguru | Through the Mystic Eye" display="https://www.youtube.com/watch?v=swbuOphSmm4" xr:uid="{5A928D6E-D36A-4699-BBFE-641751B2563A}"/>
    <hyperlink ref="A3181" r:id="rId1411" display="https://www.youtube.com/watch?v=j7anHtF6xN4" xr:uid="{EB4E2425-6C8D-406C-A11A-AF0131752F38}"/>
    <hyperlink ref="A3182" r:id="rId1412" tooltip="Why Are We Here? Sadhguru" display="https://www.youtube.com/watch?v=j7anHtF6xN4" xr:uid="{A7231519-3908-4A50-95E9-F070C7F34E55}"/>
    <hyperlink ref="A3186" r:id="rId1413" display="https://www.youtube.com/watch?v=ArEGYzPR6Gg" xr:uid="{87A1307C-AE41-4953-AEB8-D159C6E92C0F}"/>
    <hyperlink ref="A3187" r:id="rId1414" tooltip="Tarun Tahiliani with Sadhguru | Through the Mystic Eye" display="https://www.youtube.com/watch?v=ArEGYzPR6Gg" xr:uid="{3894F355-C546-4009-9802-AFA26110A692}"/>
    <hyperlink ref="A3191" r:id="rId1415" display="https://www.youtube.com/watch?v=QAsJvKsd2Xk" xr:uid="{31291022-2C1D-45AD-957C-873C7F64B930}"/>
    <hyperlink ref="A3192" r:id="rId1416" tooltip="How to Avoid Anger? Sadhguru" display="https://www.youtube.com/watch?v=QAsJvKsd2Xk" xr:uid="{1A7CC906-EBB0-4EF2-8691-03F5340FA310}"/>
    <hyperlink ref="A3196" r:id="rId1417" display="https://www.youtube.com/watch?v=-Bn7zJDzTM0" xr:uid="{2487A798-1BB8-4185-8951-A0D7751B9EC9}"/>
    <hyperlink ref="A3197" r:id="rId1418" tooltip="Jasti Chelameswar with Sadhguru | Through the Mystic Eye" display="https://www.youtube.com/watch?v=-Bn7zJDzTM0" xr:uid="{1F1BFB2C-EDFF-4765-93D2-DC84457960F8}"/>
    <hyperlink ref="A3201" r:id="rId1419" display="https://www.youtube.com/watch?v=zslCZse0TEs" xr:uid="{B1D72F16-79A6-4B9E-A8BB-0CD7215AB2F4}"/>
    <hyperlink ref="A3202" r:id="rId1420" tooltip="Culture Beyond Compare - Prasoon Joshi with Sadhguru" display="https://www.youtube.com/watch?v=zslCZse0TEs" xr:uid="{D70D2AD6-5FD4-404D-BA90-73F0FF40DAE9}"/>
    <hyperlink ref="A3205" r:id="rId1421" display="https://www.youtube.com/watch?v=HgLhlAC_jEk" xr:uid="{842842E5-B4FD-467B-80E1-A406CD349116}"/>
    <hyperlink ref="A3206" r:id="rId1422" tooltip="Population Explosion | Sadhguru" display="https://www.youtube.com/watch?v=HgLhlAC_jEk" xr:uid="{F0FCB2F9-8807-48E9-83BF-D28AA72F3C24}"/>
    <hyperlink ref="A3210" r:id="rId1423" display="https://www.youtube.com/watch?v=YozeWD8q2VY" xr:uid="{C0F65C2D-6FFC-4755-8626-4E5F903041BA}"/>
    <hyperlink ref="A3211" r:id="rId1424" tooltip="Pandit Jasraj with Sadhguru | Through the Mystic Eye" display="https://www.youtube.com/watch?v=YozeWD8q2VY" xr:uid="{68710565-4EF6-4898-8044-62B3D5E422D5}"/>
    <hyperlink ref="A3214" r:id="rId1425" display="https://www.youtube.com/watch?v=cqEujfGWlhs" xr:uid="{674B1720-6725-499A-BC89-A1CDC62C9B1F}"/>
    <hyperlink ref="A3215" r:id="rId1426" tooltip="Forget Expectations, Just Hit the Ball! - Virender Sehwag with Sadhguru" display="https://www.youtube.com/watch?v=cqEujfGWlhs" xr:uid="{EA6F0C40-DB9F-4D01-9E02-F9078286A780}"/>
    <hyperlink ref="A3219" r:id="rId1427" display="https://www.youtube.com/watch?v=bGObTk05_dQ" xr:uid="{2763053C-9086-4A26-959B-924EC13E4F2A}"/>
    <hyperlink ref="A3220" r:id="rId1428" tooltip="It's Cool Man!" display="https://www.youtube.com/watch?v=bGObTk05_dQ" xr:uid="{572198A1-E99E-43AB-989E-4E7A8DB09041}"/>
    <hyperlink ref="A3224" r:id="rId1429" display="https://www.youtube.com/watch?v=PiHksypY8ew" xr:uid="{4F68B2DE-7550-480F-AA86-3FEB29173CCF}"/>
    <hyperlink ref="A3225" r:id="rId1430" tooltip="Anupam Kher with Sadhguru | Through the Mystic Eye" display="https://www.youtube.com/watch?v=PiHksypY8ew" xr:uid="{1D6EA978-A659-467B-B0DE-736CE34077AE}"/>
    <hyperlink ref="A3229" r:id="rId1431" display="https://www.youtube.com/watch?v=RPqqT1csiPQ" xr:uid="{3AE9D9F2-1815-456E-B464-3DD56860640A}"/>
    <hyperlink ref="A3230" r:id="rId1432" tooltip="Sadhguru on Aastha Channel Every Week" display="https://www.youtube.com/watch?v=RPqqT1csiPQ" xr:uid="{551AB616-152E-4BE9-BDA6-2485158B2D51}"/>
    <hyperlink ref="A3233" r:id="rId1433" display="https://www.youtube.com/watch?v=6yQ0zN-QMGE" xr:uid="{8851E55A-DBE3-4CEC-939F-0959F18628BD}"/>
    <hyperlink ref="A3234" r:id="rId1434" tooltip="Dr. Prathap C. Reddy with Sadhguru | Through the Mystic Eye" display="https://www.youtube.com/watch?v=6yQ0zN-QMGE" xr:uid="{FFAE8BB9-DB61-46E9-A12F-8F8EA5F69F12}"/>
    <hyperlink ref="A3238" r:id="rId1435" display="https://www.youtube.com/watch?v=mU6xNwie_mY" xr:uid="{79FA3644-6074-444E-BA28-74B28DEACCB6}"/>
    <hyperlink ref="A3239" r:id="rId1436" tooltip="Leela - The Path of the Playful" display="https://www.youtube.com/watch?v=mU6xNwie_mY" xr:uid="{2C5A5F83-7186-472A-AC49-830981C08E70}"/>
    <hyperlink ref="A3242" r:id="rId1437" display="https://www.youtube.com/watch?v=Qc4eNVswmDk" xr:uid="{7D067A0C-A89D-454E-9DAE-E901B9136A7B}"/>
    <hyperlink ref="A3243" r:id="rId1438" tooltip="Sadhguru on the Essence of Education - Shekhar Kapur with Sadhguru" display="https://www.youtube.com/watch?v=Qc4eNVswmDk" xr:uid="{62E79419-A287-460E-AC15-F8D928F6AAC6}"/>
    <hyperlink ref="A3246" r:id="rId1439" display="https://www.youtube.com/watch?v=Kd2EoX7NsT8" xr:uid="{2EC20644-5435-4782-BAF8-FEDE1168A033}"/>
    <hyperlink ref="A3247" r:id="rId1440" tooltip="&quot;Leela -- The Path of the Playful&quot;  Online Video Series" display="https://www.youtube.com/watch?v=Kd2EoX7NsT8" xr:uid="{16750960-6608-406B-A853-2B69A0AD8304}"/>
    <hyperlink ref="A3250" r:id="rId1441" display="https://www.youtube.com/watch?v=aAk7KaGhsRA" xr:uid="{4575606F-838B-4C78-B6EC-D10F6DE970F7}"/>
    <hyperlink ref="A3251" r:id="rId1442" tooltip="How Do You Choose A Name For Your Child?" display="https://www.youtube.com/watch?v=aAk7KaGhsRA" xr:uid="{D4DD973D-8DAA-4F97-AE8E-CFE446E38CB8}"/>
    <hyperlink ref="A3255" r:id="rId1443" display="https://www.youtube.com/watch?v=5qiEdmuekL4" xr:uid="{45EB5727-3C87-4AEE-AF6B-302BAD894561}"/>
    <hyperlink ref="A3256" r:id="rId1444" tooltip="Vak Shuddhi - Effect of Sound &amp; Speech On Human" display="https://www.youtube.com/watch?v=5qiEdmuekL4" xr:uid="{5B949C4D-73CC-468C-912A-FCC48BE3CBAA}"/>
    <hyperlink ref="A3260" r:id="rId1445" display="https://www.youtube.com/watch?v=zEAd2z1knwc" xr:uid="{8FF1CBE5-7F8C-474B-9A71-A667FD7A88BC}"/>
    <hyperlink ref="A3261" r:id="rId1446" tooltip="The True Purpose of Yoga - Exploring the True Potential of Being Human" display="https://www.youtube.com/watch?v=zEAd2z1knwc" xr:uid="{AD2F9500-BE03-4A4F-9DE2-3C0462CC93B6}"/>
    <hyperlink ref="A3265" r:id="rId1447" display="https://www.youtube.com/watch?v=-2IcOOUqNgI" xr:uid="{447FF5FC-26F1-45D4-AACC-BD1114E92866}"/>
    <hyperlink ref="A3266" r:id="rId1448" tooltip="The Health Benefits of Yoga - How Yoga Helps You Stay Healthy" display="https://www.youtube.com/watch?v=-2IcOOUqNgI" xr:uid="{5D6F62AA-34C1-4E9B-BD67-6D30D588703D}"/>
    <hyperlink ref="A3270" r:id="rId1449" display="https://www.youtube.com/watch?v=njXHQ5ajKLg" xr:uid="{88119191-80AD-4671-B34F-5A82E4FC5141}"/>
    <hyperlink ref="A3271" r:id="rId1450" tooltip="Stress Relief - How Yoga Makes Stress-free Living Possible" display="https://www.youtube.com/watch?v=njXHQ5ajKLg" xr:uid="{AAB40647-F7E7-42B5-8C30-1426347FF98E}"/>
    <hyperlink ref="A3275" r:id="rId1451" display="https://www.youtube.com/watch?v=z3x3VFyEcZM" xr:uid="{7D8F96E9-5B39-44B8-9B34-FBAC8D823503}"/>
    <hyperlink ref="A3276" r:id="rId1452" tooltip="What Can We Learn from Nelson Mandela's Life - by Sadhguru" display="https://www.youtube.com/watch?v=z3x3VFyEcZM" xr:uid="{6A8D018B-92F5-4F2F-9E01-71246F82C76B}"/>
    <hyperlink ref="A3280" r:id="rId1453" display="https://www.youtube.com/watch?v=GUptC6iwfBw" xr:uid="{D46D05DB-0261-4BB3-A2DD-C0E1FCCD8324}"/>
    <hyperlink ref="A3281" r:id="rId1454" tooltip="Shivanga - Becoming a Limb of Shiva" display="https://www.youtube.com/watch?v=GUptC6iwfBw" xr:uid="{892C149C-7F01-4D0C-B268-86F7157C34A7}"/>
    <hyperlink ref="A3285" r:id="rId1455" display="https://www.youtube.com/watch?v=C5KkVXydeHg" xr:uid="{284541E6-1809-4219-9D52-071772D37CAD}"/>
    <hyperlink ref="A3286" r:id="rId1456" tooltip="Why is the Vilva Leaf Dear to Shiva?" display="https://www.youtube.com/watch?v=C5KkVXydeHg" xr:uid="{E60A3FC6-FD26-49C5-B53B-3E3DABD88070}"/>
    <hyperlink ref="A3290" r:id="rId1457" display="https://www.youtube.com/watch?v=rgDQoGx0czY" xr:uid="{D0718D4C-7B43-4176-999C-FC00E4E1EDD6}"/>
    <hyperlink ref="A3291" r:id="rId1458" tooltip="The Significance of Kalabhairava -- The Most Fearsome Form of Shiva" display="https://www.youtube.com/watch?v=rgDQoGx0czY" xr:uid="{A1D34B31-6536-445D-9F3A-F0583710626F}"/>
    <hyperlink ref="A3295" r:id="rId1459" display="https://www.youtube.com/watch?v=k4NUlfqqT9I" xr:uid="{9A7E73E1-CB9C-4A26-AED3-D18EC2430855}"/>
    <hyperlink ref="A3296" r:id="rId1460" tooltip="Healthy Food and a Proper Diet -- How Does One Decide?" display="https://www.youtube.com/watch?v=k4NUlfqqT9I" xr:uid="{5465311F-8018-4802-93D2-9E90074B41AC}"/>
    <hyperlink ref="A3300" r:id="rId1461" display="https://www.youtube.com/watch?v=H0_-an5hio8" xr:uid="{F8A353CA-82A3-4F6E-AEAA-67DDEA4E299A}"/>
    <hyperlink ref="A3301" r:id="rId1462" tooltip="How Do I Know if I am Enlightened?" display="https://www.youtube.com/watch?v=H0_-an5hio8" xr:uid="{B06D009B-2F82-4E80-A11C-34083FB2F640}"/>
    <hyperlink ref="A3305" r:id="rId1463" display="https://www.youtube.com/watch?v=VVHeP9dfc3k" xr:uid="{2FA2473D-4B28-409D-9231-090ECB6BE44E}"/>
    <hyperlink ref="A3306" r:id="rId1464" tooltip="The Root of Violence and Conflict - Sadhguru" display="https://www.youtube.com/watch?v=VVHeP9dfc3k" xr:uid="{640D3383-AE21-4416-AD21-DD96303B7F30}"/>
    <hyperlink ref="A3310" r:id="rId1465" display="https://www.youtube.com/watch?v=5rsFKqn4Mm0" xr:uid="{7C77DF7F-2C9E-46DA-9927-DC78F55C0A47}"/>
    <hyperlink ref="A3311" r:id="rId1466" tooltip="Through the Mystic Eye - Headlines Today Series" display="https://www.youtube.com/watch?v=5rsFKqn4Mm0" xr:uid="{A75C9042-FD39-42CF-9BA9-C9C22C0F41B2}"/>
    <hyperlink ref="A3314" r:id="rId1467" display="https://www.youtube.com/watch?v=s4UgVF1-WZk" xr:uid="{5B25991C-3165-4E43-87FB-C3EF81B681DD}"/>
    <hyperlink ref="A3315" r:id="rId1468" tooltip="Through the Mystic Eye with Pandit Jasraj" display="https://www.youtube.com/watch?v=s4UgVF1-WZk" xr:uid="{71A733B9-0204-4497-9963-123EE33D46A0}"/>
    <hyperlink ref="A3318" r:id="rId1469" display="https://www.youtube.com/watch?v=AUXvA5--qTY" xr:uid="{5CDB6BA6-3A62-41AA-A5F6-0F68F63A5F79}"/>
    <hyperlink ref="A3319" r:id="rId1470" tooltip="Sadhguru on Leadership, Success, Growth of Business, Inclusive Economics and More..." display="https://www.youtube.com/watch?v=AUXvA5--qTY" xr:uid="{F0F60186-976C-49BE-92C5-890C422A42D2}"/>
    <hyperlink ref="A3322" r:id="rId1471" display="https://www.youtube.com/watch?v=uQJWVimeQeo" xr:uid="{2B88A4F7-441C-479E-A637-26EDB4BC3813}"/>
    <hyperlink ref="A3323" r:id="rId1472" tooltip="Are Ayurveda and Siddha Better Than Allopathy? - Sadhguru" display="https://www.youtube.com/watch?v=uQJWVimeQeo" xr:uid="{C1954F2F-32AA-40F3-A097-310FEECFC526}"/>
    <hyperlink ref="A3327" r:id="rId1473" display="https://www.youtube.com/watch?v=SGCdpmWQLns" xr:uid="{9B397924-3AD0-4858-A46F-0C4CE6BA2124}"/>
    <hyperlink ref="A3328" r:id="rId1474" tooltip="What's the Problem with Medical Schools? - Sadhguru at Duke University with Tracy Gaudet" display="https://www.youtube.com/watch?v=SGCdpmWQLns" xr:uid="{820B0A31-2463-4FCB-806C-E648955BDDC4}"/>
    <hyperlink ref="A3332" r:id="rId1475" display="https://www.youtube.com/watch?v=kcYXD4olqPE" xr:uid="{4CB9696E-6C11-4BF1-9196-D8CA4B6C20F7}"/>
    <hyperlink ref="A3333" r:id="rId1476" tooltip="Through the Mystic Eye - Sadhguru with KV Kamath - Headlines Today" display="https://www.youtube.com/watch?v=kcYXD4olqPE" xr:uid="{93F1EB44-27C1-41FF-BD52-67C1077C8FB8}"/>
    <hyperlink ref="A3336" r:id="rId1477" display="https://www.youtube.com/watch?v=xswUGZOVdc4" xr:uid="{B7F607F0-DF8B-49DA-A617-CAC7E6D484A5}"/>
    <hyperlink ref="A3337" r:id="rId1478" tooltip="A Revolutionary Approach to the Future of Medicine - Sadhguru at Duke University with Tracy Gaudet" display="https://www.youtube.com/watch?v=xswUGZOVdc4" xr:uid="{74CE7E66-CBA1-427A-8E01-DC0850EFAE82}"/>
    <hyperlink ref="A3341" r:id="rId1479" display="https://www.youtube.com/watch?v=RHyYZy3kj0s" xr:uid="{F64A2CBB-ABEA-4D42-A7EF-FF16018A3933}"/>
    <hyperlink ref="A3342" r:id="rId1480" tooltip="How to Experience Good Health? - Sadhguru at Duke University with Tracy Gaudet" display="https://www.youtube.com/watch?v=RHyYZy3kj0s" xr:uid="{A1FA0FB5-D7B6-44E9-929F-467B77B1FC8A}"/>
    <hyperlink ref="A3346" r:id="rId1481" display="https://www.youtube.com/watch?v=mg42lspGI58" xr:uid="{62A4068F-73FF-48DF-92A0-2D3301E594EF}"/>
    <hyperlink ref="A3347" r:id="rId1482" tooltip="Greed Is Good - Sadhguru and KV Kamath Discuss Corporate Greed" display="https://www.youtube.com/watch?v=mg42lspGI58" xr:uid="{54A926B3-E5D9-4494-914B-0FE7179533F9}"/>
    <hyperlink ref="A3351" r:id="rId1483" display="https://www.youtube.com/watch?v=bXK-cEAOvac" xr:uid="{FC0AC240-91C6-4EC0-9CB7-A4EE202E8845}"/>
    <hyperlink ref="A3352" r:id="rId1484" tooltip="Can Work be Used as Sadhana?" display="https://www.youtube.com/watch?v=bXK-cEAOvac" xr:uid="{3A24E886-A2AE-4125-9DEE-955F26ED5459}"/>
    <hyperlink ref="A3356" r:id="rId1485" display="https://www.youtube.com/watch?v=htJ_hL9ctbU" xr:uid="{B6F18BD0-91A0-4A5C-8C7C-E6844DDC6F01}"/>
    <hyperlink ref="A3357" r:id="rId1486" tooltip="Devotion - A Different Dimension of Intelligence" display="https://www.youtube.com/watch?v=htJ_hL9ctbU" xr:uid="{B9A09FCD-9267-4FA5-88BB-BA8D5534C74F}"/>
    <hyperlink ref="A3361" r:id="rId1487" display="https://www.youtube.com/watch?v=pWBWs7s0oA8" xr:uid="{6A983E1A-385E-4A94-B82C-1DC8C459ACD5}"/>
    <hyperlink ref="A3362" r:id="rId1488" tooltip="Be in Upasana" display="https://www.youtube.com/watch?v=pWBWs7s0oA8" xr:uid="{3A60E11B-898D-4C29-BD70-3F9F971845A9}"/>
    <hyperlink ref="A3366" r:id="rId1489" display="https://www.youtube.com/watch?v=GBsXZ7iHSd8" xr:uid="{F793E9BD-4C22-4C1F-970A-1385420A60ED}"/>
    <hyperlink ref="A3367" r:id="rId1490" tooltip="Is Ignorance Bliss?" display="https://www.youtube.com/watch?v=GBsXZ7iHSd8" xr:uid="{134A45FC-B49C-4872-8C48-E2E519C264AB}"/>
    <hyperlink ref="A3371" r:id="rId1491" display="https://www.youtube.com/watch?v=knaeEfd1t1c" xr:uid="{2AB8223F-CA86-46A0-91D5-D0B7CFA3D9EE}"/>
    <hyperlink ref="A3372" r:id="rId1492" tooltip="How To End Genetic Cycles? By Sadhguru (Part 2)" display="https://www.youtube.com/watch?v=knaeEfd1t1c" xr:uid="{AB7C7F36-CDFA-4843-AFB4-69534B4406E8}"/>
    <hyperlink ref="A3376" r:id="rId1493" display="https://www.youtube.com/watch?v=Q6RjCNF-bg0" xr:uid="{53A7F06F-70B2-47C3-B83F-B9AA184FACBA}"/>
    <hyperlink ref="A3377" r:id="rId1494" tooltip="How To End Genetic Cycles? By Sadhguru (Part 1)" display="https://www.youtube.com/watch?v=Q6RjCNF-bg0" xr:uid="{24BE45F1-6D09-4E43-8E55-961F646EF503}"/>
    <hyperlink ref="A3381" r:id="rId1495" display="https://www.youtube.com/watch?v=jbUHzLNkOiM" xr:uid="{41F2885E-FFE2-4BFD-B3F2-19BB343603FD}"/>
    <hyperlink ref="A3382" r:id="rId1496" tooltip="The Science Behind Sanatan Dharma" display="https://www.youtube.com/watch?v=jbUHzLNkOiM" xr:uid="{24DC3E1F-6D78-48E7-81F1-68FE03188B0F}"/>
    <hyperlink ref="A3386" r:id="rId1497" display="https://www.youtube.com/watch?v=YSDhcG1Ww_Y" xr:uid="{5834ED7A-CE02-4E6A-9D8E-62EF090F2B3A}"/>
    <hyperlink ref="A3387" r:id="rId1498" tooltip="How to Live at Ease - Sadhguru (Part 2)" display="https://www.youtube.com/watch?v=YSDhcG1Ww_Y" xr:uid="{583E27D2-5D67-4807-852F-DA59079CEC93}"/>
    <hyperlink ref="A3391" r:id="rId1499" display="https://www.youtube.com/watch?v=w1VH_UHeZko" xr:uid="{4160708B-9A93-4928-AA39-B38813907E19}"/>
    <hyperlink ref="A3392" r:id="rId1500" tooltip="How to Live at Ease - Sadhguru (Part 1)" display="https://www.youtube.com/watch?v=w1VH_UHeZko" xr:uid="{D907C8EA-D705-4AD6-B2AC-6D6A1295B980}"/>
    <hyperlink ref="A3396" r:id="rId1501" display="https://www.youtube.com/watch?v=70Rm7Fm_EtI" xr:uid="{400DA22B-13AF-4925-85FF-67ECDE52838C}"/>
    <hyperlink ref="A3397" r:id="rId1502" tooltip="Thanjavur Brihadeeswara Temple" display="https://www.youtube.com/watch?v=70Rm7Fm_EtI" xr:uid="{A3BEB801-F58B-4105-9384-4C72B5465C46}"/>
    <hyperlink ref="A3401" r:id="rId1503" display="https://www.youtube.com/watch?v=Q56f_RX-jS4" xr:uid="{A9494337-E736-448D-A254-E1E0670B8631}"/>
    <hyperlink ref="A3402" r:id="rId1504" tooltip="Accessing Higher Dimensions of Life" display="https://www.youtube.com/watch?v=Q56f_RX-jS4" xr:uid="{39BEF116-DA86-469B-A725-5DE4C2869F2B}"/>
    <hyperlink ref="A3406" r:id="rId1505" display="https://www.youtube.com/watch?v=mlu9GeNiwuM" xr:uid="{18CB88A5-9E35-4DBF-BBE2-BA21E6714BFF}"/>
    <hyperlink ref="A3407" r:id="rId1506" tooltip="Becoming Utterly Ignorant" display="https://www.youtube.com/watch?v=mlu9GeNiwuM" xr:uid="{50A8F1F9-D353-4A6A-AB68-3E4ECCB4A52E}"/>
    <hyperlink ref="A3411" r:id="rId1507" display="https://www.youtube.com/watch?v=3amX-jVo4-U" xr:uid="{0EA88D13-009C-4703-86AE-7AACACA9A140}"/>
    <hyperlink ref="A3412" r:id="rId1508" tooltip="The End of Suffering" display="https://www.youtube.com/watch?v=3amX-jVo4-U" xr:uid="{76AE8339-0437-4F18-B04D-992CBF9F5D8A}"/>
    <hyperlink ref="A3416" r:id="rId1509" display="https://www.youtube.com/watch?v=bODvB_U5ixo" xr:uid="{3DB590EF-DFD5-4937-BB79-4849714BBFAF}"/>
    <hyperlink ref="A3417" r:id="rId1510" tooltip="What is Yoga? - Sadhguru - Part 3" display="https://www.youtube.com/watch?v=bODvB_U5ixo" xr:uid="{4F5499F3-6B66-44A2-87CA-C9F37A9F6024}"/>
    <hyperlink ref="A3421" r:id="rId1511" display="https://www.youtube.com/watch?v=Wf4PcE3Szyc" xr:uid="{ADCC1704-8DF7-4281-B1AD-92CFA726FB4E}"/>
    <hyperlink ref="A3422" r:id="rId1512" tooltip="What is Yoga? -  Sadhguru - Part 2" display="https://www.youtube.com/watch?v=Wf4PcE3Szyc" xr:uid="{226C3541-FF6D-4F78-AC6E-6A0F183B4558}"/>
    <hyperlink ref="A3426" r:id="rId1513" display="https://www.youtube.com/watch?v=XLk5yks9c_Q" xr:uid="{784282BE-09DF-4973-9CF7-72468E960F99}"/>
    <hyperlink ref="A3427" r:id="rId1514" tooltip="What Is Yoga? - Sadhguru - Part 1" display="https://www.youtube.com/watch?v=XLk5yks9c_Q" xr:uid="{CD78E3EE-D979-44A2-AC5B-DAFFD5ADB296}"/>
    <hyperlink ref="A3431" r:id="rId1515" display="https://www.youtube.com/watch?v=1KBryb0wnlg" xr:uid="{DBFDB8AF-95FE-43D6-90B4-3B095D330743}"/>
    <hyperlink ref="A3432" r:id="rId1516" tooltip="The Hidden Sound of Existence" display="https://www.youtube.com/watch?v=1KBryb0wnlg" xr:uid="{D0511EFC-7E90-4BBD-8122-38AE9C5EA1F4}"/>
    <hyperlink ref="A3436" r:id="rId1517" display="https://www.youtube.com/watch?v=pDLW0NC49Dg" xr:uid="{2AD523C1-F34B-4C48-B45B-022F89398EA4}"/>
    <hyperlink ref="A3437" r:id="rId1518" tooltip="Shiva as the Adiyogi" display="https://www.youtube.com/watch?v=pDLW0NC49Dg" xr:uid="{2075825E-1B5E-433C-B555-250F9D990791}"/>
    <hyperlink ref="A3441" r:id="rId1519" display="https://www.youtube.com/watch?v=-F8-auGIUpk" xr:uid="{98FE5085-9BD2-419A-AA63-0A088CFF8656}"/>
    <hyperlink ref="A3442" r:id="rId1520" tooltip="Significance of a Live Guru" display="https://www.youtube.com/watch?v=-F8-auGIUpk" xr:uid="{294AEC25-5CB0-4252-B553-944C0871B5B7}"/>
    <hyperlink ref="A3446" r:id="rId1521" display="https://www.youtube.com/watch?v=Jninm8r1v1g" xr:uid="{BE8A1A82-71C3-4155-93D3-034887758376}"/>
    <hyperlink ref="A3447" r:id="rId1522" tooltip="Difference Between Devotion and Addiction? - Sadhguru" display="https://www.youtube.com/watch?v=Jninm8r1v1g" xr:uid="{869D0CA8-8AF5-46B2-9336-8F85E28FC6BE}"/>
    <hyperlink ref="A3451" r:id="rId1523" display="https://www.youtube.com/watch?v=jDOd9pdebB0" xr:uid="{80B06A6E-08AA-4EAD-AF4B-89994CBAC9AB}"/>
    <hyperlink ref="A3452" r:id="rId1524" tooltip="Hyderabad Bomb Blast &amp; Violence - Sadhguru Speaks (Part 2)" display="https://www.youtube.com/watch?v=jDOd9pdebB0" xr:uid="{CB19A439-1D81-4F4F-AC66-CE5975797375}"/>
    <hyperlink ref="A3456" r:id="rId1525" display="https://www.youtube.com/watch?v=X0_ptGQGhfw" xr:uid="{56C30C85-CF3A-4212-9144-1AD697B425A8}"/>
    <hyperlink ref="A3457" r:id="rId1526" tooltip="Hyderabad Bomb Blast &amp; Violence - Sadhguru Speaks (Part 1)" display="https://www.youtube.com/watch?v=X0_ptGQGhfw" xr:uid="{457B643C-98A8-4142-BFC2-2DA8374D16C6}"/>
    <hyperlink ref="A3461" r:id="rId1527" display="https://www.youtube.com/watch?v=9c6U_iZ3qBg" xr:uid="{FA57C23F-251A-4EFE-9F2C-FEF8C2BDCC05}"/>
    <hyperlink ref="A3462" r:id="rId1528" tooltip="What is Devotion?" display="https://www.youtube.com/watch?v=9c6U_iZ3qBg" xr:uid="{F435AFD0-0471-4B97-8D44-740942751D8A}"/>
    <hyperlink ref="A3466" r:id="rId1529" display="https://www.youtube.com/watch?v=UPmhk_h_y9w" xr:uid="{9A774D4D-BEA4-4617-B0ED-A7B882D6319D}"/>
    <hyperlink ref="A3467" r:id="rId1530" tooltip="How to be a Volunteer in every part of Life?" display="https://www.youtube.com/watch?v=UPmhk_h_y9w" xr:uid="{33C2A188-8FD7-47CE-BAEA-7C6CE832AA43}"/>
    <hyperlink ref="A3471" r:id="rId1531" display="https://www.youtube.com/watch?v=Ey24zdSY84A" xr:uid="{4BD6C3A1-4F30-46B6-9F8C-D4E03CE78821}"/>
    <hyperlink ref="A3472" r:id="rId1532" tooltip="Watch Sadhguru's Experience of Education with CEO of EduComp" display="https://www.youtube.com/watch?v=Ey24zdSY84A" xr:uid="{7CE87E99-0D3F-4EB6-B681-0EB6EC35C25A}"/>
    <hyperlink ref="A3476" r:id="rId1533" display="https://www.youtube.com/watch?v=9Kea0ac0XuE" xr:uid="{E563785B-CCBA-4FC7-8375-C5E017C33F1A}"/>
    <hyperlink ref="A3477" r:id="rId1534" tooltip="What Decides Our Success? - Sadhguru" display="https://www.youtube.com/watch?v=9Kea0ac0XuE" xr:uid="{20C3B6EC-4AA6-407C-ABEC-81CEF7385EE8}"/>
    <hyperlink ref="A3481" r:id="rId1535" display="https://www.youtube.com/watch?v=haHvmxSPMno" xr:uid="{2A781C0B-8940-400E-B928-1E5BD70826AC}"/>
    <hyperlink ref="A3482" r:id="rId1536" tooltip="How to Find Your Guru?" display="https://www.youtube.com/watch?v=haHvmxSPMno" xr:uid="{80985184-C2BD-4DE0-A850-51E3EB812DC3}"/>
    <hyperlink ref="A3486" r:id="rId1537" display="https://www.youtube.com/watch?v=DHS3tMFrmuA" xr:uid="{AEB775C8-C0AC-4F87-A295-3A7EB38FA234}"/>
    <hyperlink ref="A3487" r:id="rId1538" tooltip="Is Inception Possible?" display="https://www.youtube.com/watch?v=DHS3tMFrmuA" xr:uid="{03E953A0-453D-4213-9A9B-7F971385C829}"/>
    <hyperlink ref="A3491" r:id="rId1539" display="https://www.youtube.com/watch?v=VqRjFxvmkWY" xr:uid="{07CDA97B-21C6-4317-8B2F-41887E0DD976}"/>
    <hyperlink ref="A3492" r:id="rId1540" tooltip="What is the Best Thing You Can do for Your Guru?" display="https://www.youtube.com/watch?v=VqRjFxvmkWY" xr:uid="{AD1D6E0A-FC49-4259-960D-4AB0FDFADD38}"/>
    <hyperlink ref="A3496" r:id="rId1541" display="https://www.youtube.com/watch?v=L_2Xx_nzmYw" xr:uid="{31DF1BEC-DBC1-491F-87E8-BC966F46FDF8}"/>
    <hyperlink ref="A3497" r:id="rId1542" tooltip="Being Human" display="https://www.youtube.com/watch?v=L_2Xx_nzmYw" xr:uid="{EBA6844A-C1B1-4590-B705-916088020F38}"/>
    <hyperlink ref="A3501" r:id="rId1543" display="https://www.youtube.com/watch?v=RUz7uC-qfBw" xr:uid="{94ACF88A-95D3-4BF8-8DCF-A3197C6DE620}"/>
    <hyperlink ref="A3502" r:id="rId1544" tooltip="Sadhguru Speaks with CEO of SRL (Part 3)" display="https://www.youtube.com/watch?v=RUz7uC-qfBw" xr:uid="{1C4CE205-3803-4BAA-9BBA-8AC02261117F}"/>
    <hyperlink ref="A3506" r:id="rId1545" display="https://www.youtube.com/watch?v=Ad1QV0v38vI" xr:uid="{51F80E41-5DC4-4CB4-B06B-61625DF78509}"/>
    <hyperlink ref="A3507" r:id="rId1546" tooltip="Sadhguru Speaks with CEO of SRL (Part 2)" display="https://www.youtube.com/watch?v=Ad1QV0v38vI" xr:uid="{ABC197B6-D706-4A0E-BF19-DD6A4FD55F9B}"/>
    <hyperlink ref="A3511" r:id="rId1547" display="https://www.youtube.com/watch?v=DYJlJzuxALw" xr:uid="{56BB5C85-CE58-4AD9-B46C-A83F37AD4434}"/>
    <hyperlink ref="A3512" r:id="rId1548" tooltip="Sadhguru Speaks with CEO of SRL (Part 1)" display="https://www.youtube.com/watch?v=DYJlJzuxALw" xr:uid="{620F568A-7614-4397-A5B8-37334CEEE4CA}"/>
    <hyperlink ref="A3516" r:id="rId1549" display="https://www.youtube.com/watch?v=JM_xzNp0kfg" xr:uid="{85D6C07E-E6AA-4C5A-A66D-4DA3BE92CFF2}"/>
    <hyperlink ref="A3517" r:id="rId1550" tooltip="Why Poverty and Suffering?" display="https://www.youtube.com/watch?v=JM_xzNp0kfg" xr:uid="{C1F03AC2-C237-4FF6-BE42-48CF224E9837}"/>
    <hyperlink ref="A3520" r:id="rId1551" display="https://www.youtube.com/watch?v=uV_CGpMsEhY" xr:uid="{C4C60DD6-E034-4CCD-8B9F-59169EE3AACE}"/>
    <hyperlink ref="A3521" r:id="rId1552" tooltip="How to Overcome Fear?" display="https://www.youtube.com/watch?v=uV_CGpMsEhY" xr:uid="{4D945B64-3EEE-4662-8C7F-57D362D09117}"/>
    <hyperlink ref="A3525" r:id="rId1553" display="https://www.youtube.com/watch?v=YK6WOFxCrjI" xr:uid="{798E41BA-4226-44F4-8325-722957AF0D56}"/>
    <hyperlink ref="A3526" r:id="rId1554" tooltip="Gang-Rape on Delhi Bus - Sadhguru Speaks (Part 1)" display="https://www.youtube.com/watch?v=YK6WOFxCrjI" xr:uid="{E25DF1C6-BE99-4375-BED2-197DD7091B69}"/>
    <hyperlink ref="A3530" r:id="rId1555" display="https://www.youtube.com/watch?v=0KQjmGSK7lA" xr:uid="{F5BFBC5D-6292-406C-BD57-3851419E9165}"/>
    <hyperlink ref="A3531" r:id="rId1556" tooltip="Gang-Rape on Delhi Bus - Sadhguru Speaks (Part 2)" display="https://www.youtube.com/watch?v=0KQjmGSK7lA" xr:uid="{49AE13F1-291A-46BC-A827-0A1889737C8F}"/>
    <hyperlink ref="A3535" r:id="rId1557" display="https://www.youtube.com/watch?v=RjXCSSlKtkI" xr:uid="{AC097B8F-A9D7-439B-9B45-39E142BAAE6C}"/>
    <hyperlink ref="A3536" r:id="rId1558" tooltip="Why Do We Seek Success in Relationships?" display="https://www.youtube.com/watch?v=RjXCSSlKtkI" xr:uid="{49189911-44BC-48A3-AD9B-7C760C2EB83F}"/>
    <hyperlink ref="A3540" r:id="rId1559" display="https://www.youtube.com/watch?v=X5DOeWlf3Hc" xr:uid="{569F2BBE-BE0F-41A5-8B93-7B428F0BEE71}"/>
    <hyperlink ref="A3541" r:id="rId1560" tooltip="UNIFY - December 21 2012" display="https://www.youtube.com/watch?v=X5DOeWlf3Hc" xr:uid="{9D9F76C3-639A-49EB-95FC-EF51D4448655}"/>
    <hyperlink ref="A3545" r:id="rId1561" display="https://www.youtube.com/watch?v=va5iJSmm168" xr:uid="{0BCE8340-3851-4BE6-85AC-4DE178F2ACAE}"/>
    <hyperlink ref="A3546" r:id="rId1562" tooltip="Difference Between Alertness &amp; Awareness" display="https://www.youtube.com/watch?v=va5iJSmm168" xr:uid="{C502B15F-672D-4B93-AD2A-29077C7CA1C7}"/>
    <hyperlink ref="A3550" r:id="rId1563" display="https://www.youtube.com/watch?v=_FRnuiBZ0BY" xr:uid="{9B9F498E-F348-4591-8FE4-20E8A449E926}"/>
    <hyperlink ref="A3551" r:id="rId1564" tooltip="Still is for Always" display="https://www.youtube.com/watch?v=_FRnuiBZ0BY" xr:uid="{CACFF26D-261B-4DE6-9191-792D268EFB7E}"/>
    <hyperlink ref="A3554" r:id="rId1565" display="https://www.youtube.com/watch?v=K_HDrDrkLi0" xr:uid="{56708BAD-FFD0-4AC8-92F8-A64F519181E1}"/>
    <hyperlink ref="A3555" r:id="rId1566" tooltip="Raising Human Consciousness" display="https://www.youtube.com/watch?v=K_HDrDrkLi0" xr:uid="{4033114D-D317-496A-8BEA-07F02869CC60}"/>
    <hyperlink ref="A3559" r:id="rId1567" display="https://www.youtube.com/watch?v=ezGT1s7icnE" xr:uid="{365C876C-9C9D-4D2B-985E-6F104C12CE11}"/>
    <hyperlink ref="A3560" r:id="rId1568" tooltip="Become the Master of Your Own Destiny" display="https://www.youtube.com/watch?v=ezGT1s7icnE" xr:uid="{B6C8A305-D6A3-4747-9EC0-895E70F86B34}"/>
    <hyperlink ref="A3564" r:id="rId1569" display="https://www.youtube.com/watch?v=3ku2kSoeEZo" xr:uid="{E8588757-11D8-413E-B54D-A088A48E311D}"/>
    <hyperlink ref="A3565" r:id="rId1570" tooltip="Caught Up In Time" display="https://www.youtube.com/watch?v=3ku2kSoeEZo" xr:uid="{E47964B6-3E12-4574-ADA9-ABD596224F92}"/>
    <hyperlink ref="A3569" r:id="rId1571" display="https://www.youtube.com/watch?v=T0ErH04Aujk" xr:uid="{15C405B9-80D4-47B2-B3B6-59BCAFDD7D85}"/>
    <hyperlink ref="A3570" r:id="rId1572" tooltip="Can a Woman be a Guru? - &quot;Women in Spirituality&quot; Series" display="https://www.youtube.com/watch?v=T0ErH04Aujk" xr:uid="{6C5F3C24-4F05-41DC-89C5-6A351E6038A1}"/>
    <hyperlink ref="A3574" r:id="rId1573" display="https://www.youtube.com/watch?v=sGjinhkxL7Y" xr:uid="{F60C6114-9026-427A-92A3-B678B07065E4}"/>
    <hyperlink ref="A3575" r:id="rId1574" tooltip="Where is the Time for Yoga?" display="https://www.youtube.com/watch?v=sGjinhkxL7Y" xr:uid="{DB0E5604-DCF2-4AE4-BE77-790D76158732}"/>
    <hyperlink ref="A3579" r:id="rId1575" display="https://www.youtube.com/watch?v=5nkbmQeJvr8" xr:uid="{26D453C9-A75D-48C4-B343-0F74A9B681DE}"/>
    <hyperlink ref="A3580" r:id="rId1576" tooltip="Adultery - Sadhguru" display="https://www.youtube.com/watch?v=5nkbmQeJvr8" xr:uid="{9A93F686-DE40-487D-A215-F7D70E66C961}"/>
    <hyperlink ref="A3584" r:id="rId1577" display="https://www.youtube.com/watch?v=hJgAelRzsQY" xr:uid="{9093C69B-98A2-41BD-9043-7F0985862FC2}"/>
    <hyperlink ref="A3585" r:id="rId1578" tooltip="Stop Creating" display="https://www.youtube.com/watch?v=hJgAelRzsQY" xr:uid="{65335388-3B53-40BC-B0DD-1F9E453D0087}"/>
    <hyperlink ref="A3589" r:id="rId1579" display="https://www.youtube.com/watch?v=c7vDH10zVT8" xr:uid="{91371F2A-3DE6-4428-82E0-A2ADE740BB66}"/>
    <hyperlink ref="A3590" r:id="rId1580" tooltip="Temples, Not a Place of Prayer" display="https://www.youtube.com/watch?v=c7vDH10zVT8" xr:uid="{82DA21BD-CF1F-415F-8C0C-0F64B8A14724}"/>
    <hyperlink ref="A3594" r:id="rId1581" display="https://www.youtube.com/watch?v=6KXT19MvjZ4" xr:uid="{52B6E679-2FBF-44AE-8414-7EB1D0E1B843}"/>
    <hyperlink ref="A3595" r:id="rId1582" tooltip="Karma, Yoga of Action" display="https://www.youtube.com/watch?v=6KXT19MvjZ4" xr:uid="{BD5C426D-57CC-4E4B-A2D2-4A1F0F6FF1A1}"/>
    <hyperlink ref="A3599" r:id="rId1583" display="https://www.youtube.com/watch?v=fs8zCOeKFss" xr:uid="{62423704-6048-42C9-BDFC-A720C7EC12E6}"/>
    <hyperlink ref="A3600" r:id="rId1584" tooltip="What is an Aura?" display="https://www.youtube.com/watch?v=fs8zCOeKFss" xr:uid="{FCA02D5E-8D92-4DAA-B51A-32FBCAF3A75D}"/>
    <hyperlink ref="A3604" r:id="rId1585" display="https://www.youtube.com/watch?v=6sLxUkDbEhU" xr:uid="{EE866AB5-ED6E-4275-B66E-516B4D805F3B}"/>
    <hyperlink ref="A3605" r:id="rId1586" tooltip="Devotion in the Corporate World" display="https://www.youtube.com/watch?v=6sLxUkDbEhU" xr:uid="{192B5312-ABA0-4A1D-A86D-E43FB9D756CA}"/>
    <hyperlink ref="A3609" r:id="rId1587" display="https://www.youtube.com/watch?v=VzsY8-aiX7M" xr:uid="{FBDA7497-3B24-4A9D-A481-D4BA5712602F}"/>
    <hyperlink ref="A3610" r:id="rId1588" tooltip="Women and Kriya Yoga ­- &quot;Women in Spirituality&quot; Series" display="https://www.youtube.com/watch?v=VzsY8-aiX7M" xr:uid="{330A0DC1-1452-49FF-9440-B1F9FE56B21D}"/>
    <hyperlink ref="A3614" r:id="rId1589" display="https://www.youtube.com/watch?v=2DW9Sq41ffY" xr:uid="{788BDBED-6844-44FA-BD14-D11AC5B59298}"/>
    <hyperlink ref="A3615" r:id="rId1590" tooltip="Define Inner Beauty" display="https://www.youtube.com/watch?v=2DW9Sq41ffY" xr:uid="{605F54AC-5781-4B25-AE85-6637A94C487C}"/>
    <hyperlink ref="A3619" r:id="rId1591" display="https://www.youtube.com/watch?v=hGPSydmezJE" xr:uid="{55366109-942C-40C3-AB85-8F1EF80CEC0C}"/>
    <hyperlink ref="A3620" r:id="rId1592" tooltip="Drop Your Philosophies" display="https://www.youtube.com/watch?v=hGPSydmezJE" xr:uid="{2B38CAC5-7733-40DF-AF12-83C0E213F140}"/>
    <hyperlink ref="A3624" r:id="rId1593" display="https://www.youtube.com/watch?v=awx7izTX5jQ" xr:uid="{948ADEC2-4EF1-423F-A07B-501A3B4DAF16}"/>
    <hyperlink ref="A3625" r:id="rId1594" tooltip="Delphi, Greece, A Temple Built by Yogis" display="https://www.youtube.com/watch?v=awx7izTX5jQ" xr:uid="{F0137A7E-E031-488F-BDC8-F73374C94A86}"/>
    <hyperlink ref="A3628" r:id="rId1595" display="https://www.youtube.com/watch?v=SGsEW1mbwGA" xr:uid="{7F494973-40BD-4DE5-8DDE-D0E1642E011A}"/>
    <hyperlink ref="A3629" r:id="rId1596" tooltip="Success with Sadhana" display="https://www.youtube.com/watch?v=SGsEW1mbwGA" xr:uid="{299FD054-F31A-400D-9969-9B4AD62806EA}"/>
    <hyperlink ref="A3633" r:id="rId1597" display="https://www.youtube.com/watch?v=h2NL0eRaKIs" xr:uid="{BE564102-84DF-46E6-9CDF-BB4C2E037E82}"/>
    <hyperlink ref="A3634" r:id="rId1598" tooltip="Vibhuti, the Sacred Ash" display="https://www.youtube.com/watch?v=h2NL0eRaKIs" xr:uid="{A5DE8CFB-D7B2-4125-AEBB-EEA4C125896F}"/>
    <hyperlink ref="A3637" r:id="rId1599" display="https://www.youtube.com/watch?v=hzvT0vy5cjE" xr:uid="{85B2C28D-32A4-4741-A9D0-00812187E7C3}"/>
    <hyperlink ref="A3638" r:id="rId1600" tooltip="Insight Into Depression" display="https://www.youtube.com/watch?v=hzvT0vy5cjE" xr:uid="{5A01A57F-636C-4D12-B763-D46732A2D6A2}"/>
    <hyperlink ref="A3642" r:id="rId1601" display="https://www.youtube.com/watch?v=WJWXf2A0Nb4" xr:uid="{98E0344E-04A9-4C6F-A63C-61685D216AF9}"/>
    <hyperlink ref="A3643" r:id="rId1602" tooltip="Dimension Beyond the Physical" display="https://www.youtube.com/watch?v=WJWXf2A0Nb4" xr:uid="{20DB3290-428A-4BC0-8EBD-2199CB293BF3}"/>
    <hyperlink ref="A3647" r:id="rId1603" display="https://www.youtube.com/watch?v=ChTnwpkCMhg" xr:uid="{60C6D661-C258-4058-9BF2-51DFA2646E18}"/>
    <hyperlink ref="A3648" r:id="rId1604" tooltip="How to Live Happily? - Sadhguru Answers" display="https://www.youtube.com/watch?v=ChTnwpkCMhg" xr:uid="{C9F3DB6E-C1CF-42E1-91D4-A083A4420C69}"/>
    <hyperlink ref="A3652" r:id="rId1605" display="https://www.youtube.com/watch?v=wVcwAmI9bQs" xr:uid="{1FC1B6E4-5C01-4EEC-B456-1280A2E6ECF8}"/>
    <hyperlink ref="A3653" r:id="rId1606" tooltip="Role of a Spiritual Guide - Sadhguru at IIT Madras (Part II)" display="https://www.youtube.com/watch?v=wVcwAmI9bQs" xr:uid="{C4370081-34AC-438C-87A5-75D0E5BEBAD3}"/>
    <hyperlink ref="A3657" r:id="rId1607" display="https://www.youtube.com/watch?v=P7w01SFudeA" xr:uid="{2F5E003F-6F50-43BF-97D5-8EFCD0B09E56}"/>
    <hyperlink ref="A3658" r:id="rId1608" tooltip="No Such Thing as Renunciation - Sadhguru at IIT Madras (Part III)" display="https://www.youtube.com/watch?v=P7w01SFudeA" xr:uid="{8B0E674F-3007-49F3-B1D9-F129315E9A95}"/>
    <hyperlink ref="A3662" r:id="rId1609" display="https://www.youtube.com/watch?v=DfdsIDUyKSk" xr:uid="{D8F8A0FA-E493-4CB2-88C9-6A3687CF1866}"/>
    <hyperlink ref="A3663" r:id="rId1610" tooltip="Yoga Brings Clarity, Not Confusion - Sadhguru at IIT Madras (Part IV)" display="https://www.youtube.com/watch?v=DfdsIDUyKSk" xr:uid="{EA7BF2C7-2ADA-4FFD-BC33-E78305333BBA}"/>
    <hyperlink ref="A3667" r:id="rId1611" display="https://www.youtube.com/watch?v=6C1p4HUHlfE" xr:uid="{3991F608-5F3E-48FC-90B4-73238C395CD7}"/>
    <hyperlink ref="A3668" r:id="rId1612" tooltip="Water Has Memory - Sadhguru at IIT Madras (Part V)" display="https://www.youtube.com/watch?v=6C1p4HUHlfE" xr:uid="{FCFBF7FF-B961-4D7E-A9D8-87DFFD3F80CD}"/>
    <hyperlink ref="A3672" r:id="rId1613" display="https://www.youtube.com/watch?v=SNdeNyI3SdQ" xr:uid="{E0485FA4-9C2A-476D-9D20-9C1A85648F40}"/>
    <hyperlink ref="A3673" r:id="rId1614" tooltip="What is the Best Direction and Position to Sleep In?" display="https://www.youtube.com/watch?v=SNdeNyI3SdQ" xr:uid="{42F998A8-0EA5-4A69-87DD-3FBB43E9551D}"/>
    <hyperlink ref="A3677" r:id="rId1615" display="https://www.youtube.com/watch?v=z9GXI_9DXF0" xr:uid="{7FC14303-DB48-4253-88A2-53F28A592040}"/>
    <hyperlink ref="A3678" r:id="rId1616" tooltip="Does God Exist? - Sadhguru" display="https://www.youtube.com/watch?v=z9GXI_9DXF0" xr:uid="{3A8C010A-C820-44CD-83C8-999C3248D1E5}"/>
    <hyperlink ref="A3681" r:id="rId1617" display="https://www.youtube.com/watch?v=J1X2uy2QDx4" xr:uid="{0265DD81-EAAB-459D-83BF-E4994BD1C602}"/>
    <hyperlink ref="A3682" r:id="rId1618" tooltip="How Can I Evolve?" display="https://www.youtube.com/watch?v=J1X2uy2QDx4" xr:uid="{48CB7136-5641-48C6-B889-6219A6F69C11}"/>
    <hyperlink ref="A3685" r:id="rId1619" display="https://www.youtube.com/watch?v=3J-cYxxHQGQ" xr:uid="{F54D584E-4A9C-4A87-8130-1196256B0AC4}"/>
    <hyperlink ref="A3686" r:id="rId1620" tooltip="Why Am I Stressed? - Sadhguru on Stress" display="https://www.youtube.com/watch?v=3J-cYxxHQGQ" xr:uid="{0CDB46A5-60D9-4065-B798-F5EC39135120}"/>
    <hyperlink ref="A3689" r:id="rId1621" display="https://www.youtube.com/watch?v=hjrbb94z2WI" xr:uid="{8A2C9FE5-AE71-43F1-821F-D11E1AE3A3D9}"/>
    <hyperlink ref="A3690" r:id="rId1622" tooltip="Who Controls Our Life?" display="https://www.youtube.com/watch?v=hjrbb94z2WI" xr:uid="{EA6BCBDF-57E6-4D22-A6CF-297F7F60F31D}"/>
    <hyperlink ref="A3694" r:id="rId1623" display="https://www.youtube.com/watch?v=e2EPuGabgpc" xr:uid="{CC6DDBA4-20BE-496B-B4C3-339038DDC1B1}"/>
    <hyperlink ref="A3695" r:id="rId1624" tooltip="How Can the Mind Be Quiet?" display="https://www.youtube.com/watch?v=e2EPuGabgpc" xr:uid="{70D79868-8E75-4CF1-8355-4D1856E7D1D7}"/>
    <hyperlink ref="A3699" r:id="rId1625" display="https://www.youtube.com/watch?v=uoIXz3KcwME" xr:uid="{73B790A1-720C-4A2F-B819-1F16DD74A755}"/>
    <hyperlink ref="A3700" r:id="rId1626" tooltip="How Do I Deal With Desire?" display="https://www.youtube.com/watch?v=uoIXz3KcwME" xr:uid="{862D53F3-8191-4B51-8303-53AB54B257B7}"/>
    <hyperlink ref="A3704" r:id="rId1627" display="https://www.youtube.com/watch?v=ccrKGu0MXSc" xr:uid="{3602553B-4050-4A69-8DA0-952B32C1AE99}"/>
    <hyperlink ref="A3705" r:id="rId1628" tooltip="Enhancing Your Capabilities" display="https://www.youtube.com/watch?v=ccrKGu0MXSc" xr:uid="{7952A3EE-B328-402D-8586-58AB270D8475}"/>
    <hyperlink ref="A3709" r:id="rId1629" display="https://www.youtube.com/watch?v=LMkOhmjJhk0" xr:uid="{45225F83-1C0D-4EFC-B8AC-2779B0A6C2A9}"/>
    <hyperlink ref="A3710" r:id="rId1630" tooltip="Why So Much Suffering in the World?" display="https://www.youtube.com/watch?v=LMkOhmjJhk0" xr:uid="{DC88275D-A6AC-4A1A-809E-7D750B6B517E}"/>
    <hyperlink ref="A3714" r:id="rId1631" display="https://www.youtube.com/watch?v=uWAGOjBpO0k" xr:uid="{C4C465D4-52F2-4B5D-91CA-7D146BE979C2}"/>
    <hyperlink ref="A3715" r:id="rId1632" tooltip="Why Misery?" display="https://www.youtube.com/watch?v=uWAGOjBpO0k" xr:uid="{7CF7EAF2-BF6C-4042-9D3E-BD0B4B86E6CB}"/>
    <hyperlink ref="A3718" r:id="rId1633" display="https://www.youtube.com/watch?v=yL_fgyXXnSM" xr:uid="{7A53AEED-3744-4E24-B98B-DFBFE57EC738}"/>
    <hyperlink ref="A3719" r:id="rId1634" tooltip="Getting Stoned, Without Drugs" display="https://www.youtube.com/watch?v=yL_fgyXXnSM" xr:uid="{4BAC66A0-1347-4AD5-A0A8-064C0130A3C1}"/>
    <hyperlink ref="A3723" r:id="rId1635" display="https://www.youtube.com/watch?v=2_aZEZ5NIbE" xr:uid="{C2776D19-D204-4E6D-9149-9F185D85588B}"/>
    <hyperlink ref="A3724" r:id="rId1636" tooltip="Perceiving Life Beyond Logic" display="https://www.youtube.com/watch?v=2_aZEZ5NIbE" xr:uid="{C67D1E1C-446B-472A-9CFA-D8B482822472}"/>
    <hyperlink ref="A3728" r:id="rId1637" display="https://www.youtube.com/watch?v=xPrmBcU0cEI" xr:uid="{F83B61EB-F36C-4670-9165-DAC080EC2F2A}"/>
    <hyperlink ref="A3729" r:id="rId1638" tooltip="Prayer is Not a Long-Distance Call" display="https://www.youtube.com/watch?v=xPrmBcU0cEI" xr:uid="{20B218FC-2199-4F96-AAFF-BAB30DF08B13}"/>
    <hyperlink ref="A3733" r:id="rId1639" display="https://www.youtube.com/watch?v=OZT6QObqrAI" xr:uid="{034C0487-CC57-4D76-8F57-0289294A5214}"/>
    <hyperlink ref="A3734" r:id="rId1640" tooltip="Measuring Spiritual Progress" display="https://www.youtube.com/watch?v=OZT6QObqrAI" xr:uid="{085C60F3-53AD-49D5-B244-A2391F1F8E7B}"/>
    <hyperlink ref="A3738" r:id="rId1641" display="https://www.youtube.com/watch?v=cpkth_tjqAg" xr:uid="{649C3F40-9835-40AF-9ED7-63EBA398BEA6}"/>
    <hyperlink ref="A3739" r:id="rId1642" tooltip="What Will Happen in the Future?" display="https://www.youtube.com/watch?v=cpkth_tjqAg" xr:uid="{354FDDFC-56B4-4816-82B3-775C2FD6BF56}"/>
    <hyperlink ref="A3743" r:id="rId1643" display="https://www.youtube.com/watch?v=SukisKJve7o" xr:uid="{C03FB7CB-6CAD-4B00-B4A4-BAF0DF4F127A}"/>
    <hyperlink ref="A3744" r:id="rId1644" tooltip="Keep the Bhakti Out" display="https://www.youtube.com/watch?v=SukisKJve7o" xr:uid="{36B9EED5-D6D6-4151-9C8E-696616279653}"/>
    <hyperlink ref="A3748" r:id="rId1645" display="https://www.youtube.com/watch?v=I1YoW_Urm9M" xr:uid="{4F3B5782-828C-42D4-9142-EBB6C3CA2078}"/>
    <hyperlink ref="A3749" r:id="rId1646" tooltip="Living Fully, Dying Gracefully" display="https://www.youtube.com/watch?v=I1YoW_Urm9M" xr:uid="{2157D015-4DA0-4D98-A7E2-E551513B2E64}"/>
    <hyperlink ref="A3753" r:id="rId1647" display="https://www.youtube.com/watch?v=9Db9LywSI08" xr:uid="{C5A2E92F-0261-4622-BFC7-1D926EC12E47}"/>
    <hyperlink ref="A3754" r:id="rId1648" tooltip="How to Make Religion Inspiring?" display="https://www.youtube.com/watch?v=9Db9LywSI08" xr:uid="{E32952E4-B077-46BD-BEFA-F16F354D5F87}"/>
    <hyperlink ref="A3758" r:id="rId1649" display="https://www.youtube.com/watch?v=N4Tln5kWM9I" xr:uid="{5C58267B-C257-49D9-BF64-2058D9DD1426}"/>
    <hyperlink ref="A3759" r:id="rId1650" tooltip="Going Beyond Morality, Part I" display="https://www.youtube.com/watch?v=N4Tln5kWM9I" xr:uid="{0F5D558C-20BC-4493-872D-511E67C99B43}"/>
    <hyperlink ref="A3763" r:id="rId1651" display="https://www.youtube.com/watch?v=AHS1c_vqjxI" xr:uid="{8F3E4AAA-0B18-46B7-9CDC-95C3D6FC49C8}"/>
    <hyperlink ref="A3764" r:id="rId1652" tooltip="Going Beyond Morality, Part II" display="https://www.youtube.com/watch?v=AHS1c_vqjxI" xr:uid="{78A2BA34-E912-45B3-9057-8A0E7AA4D028}"/>
    <hyperlink ref="A3768" r:id="rId1653" display="https://www.youtube.com/watch?v=OHI85Qg7WI4" xr:uid="{6E8AFF68-1414-437F-A0E4-7DD6EFC277A8}"/>
    <hyperlink ref="A3769" r:id="rId1654" tooltip="Going Beyond Stress" display="https://www.youtube.com/watch?v=OHI85Qg7WI4" xr:uid="{1AE32584-F02D-4C4C-AF9C-38E9EB5452CB}"/>
    <hyperlink ref="A3773" r:id="rId1655" display="https://www.youtube.com/watch?v=BtPrmLLHtKY" xr:uid="{9D101220-1B6C-449E-84A5-85E84BFCAAAC}"/>
    <hyperlink ref="A3774" r:id="rId1656" tooltip="Why Must Handicapped Children Suffer?" display="https://www.youtube.com/watch?v=BtPrmLLHtKY" xr:uid="{4DD46B79-37EE-43EB-BC3B-7B46515BDF14}"/>
    <hyperlink ref="A3778" r:id="rId1657" display="https://www.youtube.com/watch?v=tZ0e8JRu_9U" xr:uid="{B567D333-D58D-4CDE-AD22-64BBA07CA24C}"/>
    <hyperlink ref="A3779" r:id="rId1658" tooltip="What is God?" display="https://www.youtube.com/watch?v=tZ0e8JRu_9U" xr:uid="{38839692-E083-4271-AE0D-51C50C83DA9C}"/>
    <hyperlink ref="A3783" r:id="rId1659" display="https://www.youtube.com/watch?v=ACRMDblJuZI" xr:uid="{D00F586F-F451-4151-BA9D-6986CA9ED564}"/>
    <hyperlink ref="A3784" r:id="rId1660" tooltip="What is Truth?" display="https://www.youtube.com/watch?v=ACRMDblJuZI" xr:uid="{EF68B3D0-2EF9-4B37-81CD-DEA920D9DE45}"/>
    <hyperlink ref="A3788" r:id="rId1661" display="https://www.youtube.com/watch?v=mjWU9l1mWsU" xr:uid="{100397AA-7A8C-472B-8313-5068908D7758}"/>
    <hyperlink ref="A3789" r:id="rId1662" tooltip="How to Make My Thoughts Pure?" display="https://www.youtube.com/watch?v=mjWU9l1mWsU" xr:uid="{992EED6F-F78D-4ED8-A25A-91F3C30EF130}"/>
    <hyperlink ref="A3792" r:id="rId1663" display="https://www.youtube.com/watch?v=TMHhylNs-3Q" xr:uid="{B8AB2622-1C34-420F-887B-7B62E88CCEA9}"/>
    <hyperlink ref="A3793" r:id="rId1664" tooltip="What is Surrender?" display="https://www.youtube.com/watch?v=TMHhylNs-3Q" xr:uid="{385D3C3D-F410-4CAB-8D02-1023C637E321}"/>
    <hyperlink ref="A3796" r:id="rId1665" display="https://www.youtube.com/watch?v=mWm-CztZqsg" xr:uid="{DEEE748D-FED6-4A9C-A1D5-3FD91482ADBB}"/>
    <hyperlink ref="A3797" r:id="rId1666" tooltip="Shambhavi Mahamudra, A True Miracle" display="https://www.youtube.com/watch?v=mWm-CztZqsg" xr:uid="{A9C58923-B0BD-45C6-9139-FA4D79D68C89}"/>
    <hyperlink ref="A3801" r:id="rId1667" display="https://www.youtube.com/watch?v=llludb_1j58" xr:uid="{B84C015A-5D6F-4F62-9AA1-888257CF2ED2}"/>
    <hyperlink ref="A3802" r:id="rId1668" tooltip="Body, A Vehicle to the Beyond" display="https://www.youtube.com/watch?v=llludb_1j58" xr:uid="{E745C0BA-EC6D-4FD2-8BBD-0B52C8B06539}"/>
    <hyperlink ref="A3806" r:id="rId1669" display="https://www.youtube.com/watch?v=3omVb8Xr184" xr:uid="{2230EBC0-F91A-4669-B719-A258623A7A81}"/>
    <hyperlink ref="A3807" r:id="rId1670" tooltip="Intelligence vs. Belief" display="https://www.youtube.com/watch?v=3omVb8Xr184" xr:uid="{3991F0D5-627A-4E52-A131-59837052CF7A}"/>
    <hyperlink ref="A3811" r:id="rId1671" display="https://www.youtube.com/watch?v=ZxoxPapPxXk" xr:uid="{F320320D-F4C9-4B78-A791-C84B1CF0BE00}"/>
    <hyperlink ref="A3812" r:id="rId1672" tooltip="Why Religion and Conflict?" display="https://www.youtube.com/watch?v=ZxoxPapPxXk" xr:uid="{1823C5F6-78CC-4A4D-B570-8B164B3CDFA1}"/>
    <hyperlink ref="A3816" r:id="rId1673" display="https://www.youtube.com/watch?v=1B3HLega3xk" xr:uid="{FB2E1B32-19D2-4AD8-8410-C3F9CBB45A63}"/>
    <hyperlink ref="A3817" r:id="rId1674" tooltip="Realization, A True Revolution" display="https://www.youtube.com/watch?v=1B3HLega3xk" xr:uid="{02DC96CC-CA27-49C6-97A4-9261A9A0BE59}"/>
    <hyperlink ref="A3821" r:id="rId1675" display="https://www.youtube.com/watch?v=rbYdXbEVm6E" xr:uid="{82E9DBB0-6179-4065-94A1-57E6DE84FCB6}"/>
    <hyperlink ref="A3822" r:id="rId1676" tooltip="Spirituality, Taking a Step Within" display="https://www.youtube.com/watch?v=rbYdXbEVm6E" xr:uid="{59E4018B-8C13-4072-A85E-F62A57F53576}"/>
    <hyperlink ref="A3826" r:id="rId1677" display="https://www.youtube.com/watch?v=ed7pFle2yM8" xr:uid="{D53A9E41-393F-4D68-941B-2AD0802108DF}"/>
    <hyperlink ref="A3827" r:id="rId1678" tooltip="The Science of Being Successful" display="https://www.youtube.com/watch?v=ed7pFle2yM8" xr:uid="{60A24678-454C-4CE8-8AEF-5F320B40803D}"/>
    <hyperlink ref="A3831" r:id="rId1679" display="https://www.youtube.com/watch?v=hCCNpPNigVc" xr:uid="{BF32801A-4495-470C-9B5B-B7A8A5BB171D}"/>
    <hyperlink ref="A3832" r:id="rId1680" tooltip="Impact of Solar Flares on Human Consciousness" display="https://www.youtube.com/watch?v=hCCNpPNigVc" xr:uid="{90E13B1A-90AC-4F84-B52E-E9B6735302D6}"/>
    <hyperlink ref="A3836" r:id="rId1681" display="https://www.youtube.com/watch?v=SfSxB27Nexc" xr:uid="{5FA53BEA-4E00-4E16-9C5F-03819636710E}"/>
    <hyperlink ref="A3837" r:id="rId1682" tooltip="Sadhguru on the God Particle - Higgs Boson (Part 2)" display="https://www.youtube.com/watch?v=SfSxB27Nexc" xr:uid="{3EB073D4-C3B6-41AB-B877-7DDCE5F1A844}"/>
    <hyperlink ref="A3841" r:id="rId1683" display="https://www.youtube.com/watch?v=l6H7-GKCDBQ" xr:uid="{5837D651-20BF-4664-80E1-A5D17936D150}"/>
    <hyperlink ref="A3842" r:id="rId1684" tooltip="Sadhguru on the God Particle - Higgs Boson (Part 1)" display="https://www.youtube.com/watch?v=l6H7-GKCDBQ" xr:uid="{86B20B87-BCF8-48F2-88FA-A532FBD85BE8}"/>
  </hyperlinks>
  <pageMargins left="0.7" right="0.7" top="0.75" bottom="0.75" header="0.3" footer="0.3"/>
  <pageSetup paperSize="9" orientation="portrait" r:id="rId1685"/>
  <drawing r:id="rId168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2AC294-3135-4FC0-A232-0F0DDEEA1460}">
  <dimension ref="A1:F3368"/>
  <sheetViews>
    <sheetView tabSelected="1" topLeftCell="A833" workbookViewId="0">
      <selection activeCell="B844" sqref="B844"/>
    </sheetView>
  </sheetViews>
  <sheetFormatPr defaultRowHeight="15" x14ac:dyDescent="0.25"/>
  <cols>
    <col min="1" max="1" width="4" style="7" bestFit="1" customWidth="1"/>
    <col min="2" max="2" width="92.5703125" style="13" bestFit="1" customWidth="1"/>
    <col min="3" max="3" width="9.140625" style="7"/>
    <col min="4" max="4" width="17.85546875" style="9" customWidth="1"/>
    <col min="5" max="6" width="9.140625" style="7"/>
  </cols>
  <sheetData>
    <row r="1" spans="1:5" x14ac:dyDescent="0.25">
      <c r="A1" s="7" t="s">
        <v>1504</v>
      </c>
      <c r="B1" s="8" t="s">
        <v>0</v>
      </c>
      <c r="C1" s="7" t="s">
        <v>1503</v>
      </c>
      <c r="D1" s="9" t="s">
        <v>1532</v>
      </c>
      <c r="E1" s="9" t="s">
        <v>1502</v>
      </c>
    </row>
    <row r="2" spans="1:5" x14ac:dyDescent="0.25">
      <c r="A2" s="7">
        <v>1</v>
      </c>
      <c r="B2" s="10" t="s">
        <v>1</v>
      </c>
      <c r="C2" s="11">
        <v>0.10628472222222222</v>
      </c>
      <c r="D2" s="9" t="s">
        <v>1505</v>
      </c>
      <c r="E2" s="7">
        <f>20*1000</f>
        <v>20000</v>
      </c>
    </row>
    <row r="3" spans="1:5" x14ac:dyDescent="0.25">
      <c r="A3" s="7">
        <v>2</v>
      </c>
      <c r="B3" s="10" t="s">
        <v>3</v>
      </c>
      <c r="C3" s="11">
        <v>1.1226851851851851E-3</v>
      </c>
      <c r="D3" s="9" t="s">
        <v>1506</v>
      </c>
      <c r="E3" s="7">
        <f>18*1000</f>
        <v>18000</v>
      </c>
    </row>
    <row r="4" spans="1:5" x14ac:dyDescent="0.25">
      <c r="A4" s="7">
        <v>3</v>
      </c>
      <c r="B4" s="10" t="s">
        <v>5</v>
      </c>
      <c r="C4" s="11">
        <v>1.4814814814814814E-3</v>
      </c>
      <c r="D4" s="9" t="s">
        <v>1507</v>
      </c>
      <c r="E4" s="7">
        <f>12*1000</f>
        <v>12000</v>
      </c>
    </row>
    <row r="5" spans="1:5" x14ac:dyDescent="0.25">
      <c r="A5" s="7">
        <v>4</v>
      </c>
      <c r="B5" s="10" t="s">
        <v>7</v>
      </c>
      <c r="C5" s="11">
        <v>9.3750000000000007E-4</v>
      </c>
      <c r="D5" s="9" t="s">
        <v>1507</v>
      </c>
      <c r="E5" s="7">
        <f>10*1000</f>
        <v>10000</v>
      </c>
    </row>
    <row r="6" spans="1:5" x14ac:dyDescent="0.25">
      <c r="A6" s="7">
        <v>5</v>
      </c>
      <c r="B6" s="10" t="s">
        <v>9</v>
      </c>
      <c r="C6" s="11">
        <v>1.1226851851851851E-3</v>
      </c>
      <c r="D6" s="9" t="s">
        <v>1508</v>
      </c>
      <c r="E6" s="7">
        <f>14*1000</f>
        <v>14000</v>
      </c>
    </row>
    <row r="7" spans="1:5" x14ac:dyDescent="0.25">
      <c r="A7" s="7">
        <v>6</v>
      </c>
      <c r="B7" s="10" t="s">
        <v>11</v>
      </c>
      <c r="C7" s="11">
        <v>1.1805555555555556E-3</v>
      </c>
      <c r="D7" s="9" t="s">
        <v>1508</v>
      </c>
      <c r="E7" s="7">
        <f>3*1000</f>
        <v>3000</v>
      </c>
    </row>
    <row r="8" spans="1:5" x14ac:dyDescent="0.25">
      <c r="A8" s="7">
        <v>7</v>
      </c>
      <c r="B8" s="10" t="s">
        <v>13</v>
      </c>
      <c r="C8" s="11">
        <v>1.9444444444444442E-3</v>
      </c>
      <c r="D8" s="9" t="s">
        <v>1508</v>
      </c>
      <c r="E8" s="7">
        <f>3.9*1000</f>
        <v>3900</v>
      </c>
    </row>
    <row r="9" spans="1:5" x14ac:dyDescent="0.25">
      <c r="A9" s="7">
        <v>8</v>
      </c>
      <c r="B9" s="10" t="s">
        <v>15</v>
      </c>
      <c r="C9" s="11">
        <v>1.4039351851851851E-2</v>
      </c>
      <c r="D9" s="9" t="s">
        <v>1509</v>
      </c>
      <c r="E9" s="7">
        <f>3.3*1000</f>
        <v>3300</v>
      </c>
    </row>
    <row r="10" spans="1:5" x14ac:dyDescent="0.25">
      <c r="A10" s="7">
        <v>9</v>
      </c>
      <c r="B10" s="10" t="s">
        <v>17</v>
      </c>
      <c r="C10" s="11">
        <v>0.15960648148148149</v>
      </c>
      <c r="D10" s="9" t="s">
        <v>1509</v>
      </c>
      <c r="E10" s="7">
        <f>43*1000</f>
        <v>43000</v>
      </c>
    </row>
    <row r="11" spans="1:5" x14ac:dyDescent="0.25">
      <c r="A11" s="7">
        <v>10</v>
      </c>
      <c r="B11" s="10" t="s">
        <v>19</v>
      </c>
      <c r="C11" s="11">
        <v>1.4039351851851851E-2</v>
      </c>
      <c r="D11" s="9" t="s">
        <v>1510</v>
      </c>
      <c r="E11" s="7">
        <f>6.1*1000</f>
        <v>6100</v>
      </c>
    </row>
    <row r="12" spans="1:5" x14ac:dyDescent="0.25">
      <c r="A12" s="7">
        <v>11</v>
      </c>
      <c r="B12" s="10" t="s">
        <v>21</v>
      </c>
      <c r="C12" s="11">
        <v>1.2268518518518518E-3</v>
      </c>
      <c r="D12" s="9" t="s">
        <v>1510</v>
      </c>
      <c r="E12" s="7">
        <f>4.6*1000</f>
        <v>4600</v>
      </c>
    </row>
    <row r="13" spans="1:5" x14ac:dyDescent="0.25">
      <c r="A13" s="7">
        <v>12</v>
      </c>
      <c r="B13" s="10" t="s">
        <v>23</v>
      </c>
      <c r="C13" s="11">
        <v>1.2962962962962963E-3</v>
      </c>
      <c r="D13" s="9" t="s">
        <v>1510</v>
      </c>
      <c r="E13" s="7">
        <f>12*1000</f>
        <v>12000</v>
      </c>
    </row>
    <row r="14" spans="1:5" x14ac:dyDescent="0.25">
      <c r="A14" s="7">
        <v>13</v>
      </c>
      <c r="B14" s="10" t="s">
        <v>25</v>
      </c>
      <c r="C14" s="11">
        <v>1.5393518518518519E-3</v>
      </c>
      <c r="D14" s="9" t="s">
        <v>1510</v>
      </c>
      <c r="E14" s="7">
        <f>4.7*1000</f>
        <v>4700</v>
      </c>
    </row>
    <row r="15" spans="1:5" x14ac:dyDescent="0.25">
      <c r="A15" s="7">
        <v>14</v>
      </c>
      <c r="B15" s="10" t="s">
        <v>27</v>
      </c>
      <c r="C15" s="11">
        <v>1.1805555555555556E-3</v>
      </c>
      <c r="D15" s="9" t="s">
        <v>1510</v>
      </c>
      <c r="E15" s="7">
        <f>6.1*1000</f>
        <v>6100</v>
      </c>
    </row>
    <row r="16" spans="1:5" x14ac:dyDescent="0.25">
      <c r="A16" s="7">
        <v>15</v>
      </c>
      <c r="B16" s="10" t="s">
        <v>28</v>
      </c>
      <c r="C16" s="11">
        <v>9.329861111111111E-2</v>
      </c>
      <c r="D16" s="9" t="s">
        <v>1511</v>
      </c>
      <c r="E16" s="7">
        <f>28*1000</f>
        <v>28000</v>
      </c>
    </row>
    <row r="17" spans="1:5" x14ac:dyDescent="0.25">
      <c r="A17" s="7">
        <v>16</v>
      </c>
      <c r="B17" s="10" t="s">
        <v>30</v>
      </c>
      <c r="C17" s="11">
        <v>0.11253472222222222</v>
      </c>
      <c r="D17" s="9" t="s">
        <v>1511</v>
      </c>
      <c r="E17" s="7">
        <f>48*1000</f>
        <v>48000</v>
      </c>
    </row>
    <row r="18" spans="1:5" x14ac:dyDescent="0.25">
      <c r="A18" s="7">
        <v>17</v>
      </c>
      <c r="B18" s="10" t="s">
        <v>32</v>
      </c>
      <c r="C18" s="11">
        <v>1.4814814814814814E-3</v>
      </c>
      <c r="D18" s="9" t="s">
        <v>1511</v>
      </c>
      <c r="E18" s="7">
        <f>111*1000</f>
        <v>111000</v>
      </c>
    </row>
    <row r="19" spans="1:5" x14ac:dyDescent="0.25">
      <c r="A19" s="7">
        <v>18</v>
      </c>
      <c r="B19" s="10" t="s">
        <v>34</v>
      </c>
      <c r="C19" s="11">
        <v>8.4826388888888882E-2</v>
      </c>
      <c r="D19" s="9" t="s">
        <v>1512</v>
      </c>
      <c r="E19" s="7">
        <f>85*1000</f>
        <v>85000</v>
      </c>
    </row>
    <row r="20" spans="1:5" x14ac:dyDescent="0.25">
      <c r="A20" s="7">
        <v>19</v>
      </c>
      <c r="B20" s="10" t="s">
        <v>36</v>
      </c>
      <c r="C20" s="11">
        <v>0.15061342592592594</v>
      </c>
      <c r="D20" s="9" t="s">
        <v>1513</v>
      </c>
      <c r="E20" s="7">
        <f>34*1000</f>
        <v>34000</v>
      </c>
    </row>
    <row r="21" spans="1:5" x14ac:dyDescent="0.25">
      <c r="A21" s="7">
        <v>20</v>
      </c>
      <c r="B21" s="10" t="s">
        <v>38</v>
      </c>
      <c r="C21" s="11">
        <v>0.13116898148148148</v>
      </c>
      <c r="D21" s="9" t="s">
        <v>1513</v>
      </c>
      <c r="E21" s="7">
        <f>44*1000</f>
        <v>44000</v>
      </c>
    </row>
    <row r="22" spans="1:5" x14ac:dyDescent="0.25">
      <c r="A22" s="7">
        <v>21</v>
      </c>
      <c r="B22" s="10" t="s">
        <v>40</v>
      </c>
      <c r="C22" s="11">
        <v>1.2962962962962963E-3</v>
      </c>
      <c r="D22" s="9" t="s">
        <v>1513</v>
      </c>
      <c r="E22" s="7">
        <f>122*1000</f>
        <v>122000</v>
      </c>
    </row>
    <row r="23" spans="1:5" x14ac:dyDescent="0.25">
      <c r="A23" s="7">
        <v>22</v>
      </c>
      <c r="B23" s="10" t="s">
        <v>42</v>
      </c>
      <c r="C23" s="11">
        <v>1.4120370370370369E-3</v>
      </c>
      <c r="D23" s="9" t="s">
        <v>1513</v>
      </c>
      <c r="E23" s="7">
        <f>10*1000</f>
        <v>10000</v>
      </c>
    </row>
    <row r="24" spans="1:5" x14ac:dyDescent="0.25">
      <c r="A24" s="7">
        <v>23</v>
      </c>
      <c r="B24" s="10" t="s">
        <v>44</v>
      </c>
      <c r="C24" s="11">
        <v>5.6099537037037038E-2</v>
      </c>
      <c r="D24" s="9" t="s">
        <v>1513</v>
      </c>
      <c r="E24" s="7">
        <f>22*1000</f>
        <v>22000</v>
      </c>
    </row>
    <row r="25" spans="1:5" x14ac:dyDescent="0.25">
      <c r="A25" s="7">
        <v>24</v>
      </c>
      <c r="B25" s="10" t="s">
        <v>46</v>
      </c>
      <c r="C25" s="11">
        <v>0.10243055555555557</v>
      </c>
      <c r="D25" s="9" t="s">
        <v>1513</v>
      </c>
      <c r="E25" s="7">
        <f>24*1000</f>
        <v>24000</v>
      </c>
    </row>
    <row r="26" spans="1:5" x14ac:dyDescent="0.25">
      <c r="A26" s="7">
        <v>25</v>
      </c>
      <c r="B26" s="10" t="s">
        <v>48</v>
      </c>
      <c r="C26" s="11">
        <v>7.6932870370370374E-2</v>
      </c>
      <c r="D26" s="9" t="s">
        <v>1513</v>
      </c>
      <c r="E26" s="7">
        <f>28*1000</f>
        <v>28000</v>
      </c>
    </row>
    <row r="27" spans="1:5" x14ac:dyDescent="0.25">
      <c r="A27" s="7">
        <v>26</v>
      </c>
      <c r="B27" s="10" t="s">
        <v>50</v>
      </c>
      <c r="C27" s="11">
        <v>1.0879629629629629E-3</v>
      </c>
      <c r="D27" s="9" t="s">
        <v>1513</v>
      </c>
      <c r="E27" s="7">
        <f>25*1000</f>
        <v>25000</v>
      </c>
    </row>
    <row r="28" spans="1:5" x14ac:dyDescent="0.25">
      <c r="A28" s="7">
        <v>27</v>
      </c>
      <c r="B28" s="10" t="s">
        <v>52</v>
      </c>
      <c r="C28" s="11">
        <v>3.6689814814814814E-3</v>
      </c>
      <c r="D28" s="9" t="s">
        <v>1513</v>
      </c>
      <c r="E28" s="7">
        <f>24*1000</f>
        <v>24000</v>
      </c>
    </row>
    <row r="29" spans="1:5" x14ac:dyDescent="0.25">
      <c r="A29" s="7">
        <v>28</v>
      </c>
      <c r="B29" s="10" t="s">
        <v>53</v>
      </c>
      <c r="C29" s="11">
        <v>3.2974537037037038E-2</v>
      </c>
      <c r="D29" s="9" t="s">
        <v>1513</v>
      </c>
      <c r="E29" s="7">
        <f>35*1000</f>
        <v>35000</v>
      </c>
    </row>
    <row r="30" spans="1:5" x14ac:dyDescent="0.25">
      <c r="A30" s="7">
        <v>29</v>
      </c>
      <c r="B30" s="10" t="s">
        <v>55</v>
      </c>
      <c r="C30" s="11">
        <v>1.25E-3</v>
      </c>
      <c r="D30" s="9" t="s">
        <v>1513</v>
      </c>
      <c r="E30" s="7">
        <f>18*1000</f>
        <v>18000</v>
      </c>
    </row>
    <row r="31" spans="1:5" x14ac:dyDescent="0.25">
      <c r="A31" s="7">
        <v>30</v>
      </c>
      <c r="B31" s="10" t="s">
        <v>57</v>
      </c>
      <c r="C31" s="11">
        <v>6.3333333333333339E-2</v>
      </c>
      <c r="D31" s="9" t="s">
        <v>1514</v>
      </c>
      <c r="E31" s="7">
        <f>16*1000</f>
        <v>16000</v>
      </c>
    </row>
    <row r="32" spans="1:5" x14ac:dyDescent="0.25">
      <c r="A32" s="7">
        <v>31</v>
      </c>
      <c r="B32" s="10" t="s">
        <v>59</v>
      </c>
      <c r="C32" s="11">
        <v>8.8587962962962966E-2</v>
      </c>
      <c r="D32" s="9" t="s">
        <v>1514</v>
      </c>
      <c r="E32" s="7">
        <f>38*1000</f>
        <v>38000</v>
      </c>
    </row>
    <row r="33" spans="1:5" x14ac:dyDescent="0.25">
      <c r="A33" s="7">
        <v>32</v>
      </c>
      <c r="B33" s="10" t="s">
        <v>61</v>
      </c>
      <c r="C33" s="11">
        <v>2.5810185185185185E-3</v>
      </c>
      <c r="D33" s="9" t="s">
        <v>1514</v>
      </c>
      <c r="E33" s="7">
        <f>24*1000</f>
        <v>24000</v>
      </c>
    </row>
    <row r="34" spans="1:5" x14ac:dyDescent="0.25">
      <c r="A34" s="7">
        <v>33</v>
      </c>
      <c r="B34" s="10" t="s">
        <v>63</v>
      </c>
      <c r="C34" s="11">
        <v>1.8865740740740742E-3</v>
      </c>
      <c r="D34" s="9" t="s">
        <v>1514</v>
      </c>
      <c r="E34" s="7">
        <f>16*1000</f>
        <v>16000</v>
      </c>
    </row>
    <row r="35" spans="1:5" x14ac:dyDescent="0.25">
      <c r="A35" s="7">
        <v>34</v>
      </c>
      <c r="B35" s="10" t="s">
        <v>64</v>
      </c>
      <c r="C35" s="11">
        <v>3.5532407407407405E-3</v>
      </c>
      <c r="D35" s="9" t="s">
        <v>1514</v>
      </c>
      <c r="E35" s="7">
        <f>12*1000</f>
        <v>12000</v>
      </c>
    </row>
    <row r="36" spans="1:5" x14ac:dyDescent="0.25">
      <c r="A36" s="7">
        <v>35</v>
      </c>
      <c r="B36" s="10" t="s">
        <v>66</v>
      </c>
      <c r="C36" s="11">
        <v>1.0648148148148147E-3</v>
      </c>
      <c r="D36" s="9" t="s">
        <v>1514</v>
      </c>
      <c r="E36" s="7">
        <f>41*1000</f>
        <v>41000</v>
      </c>
    </row>
    <row r="37" spans="1:5" x14ac:dyDescent="0.25">
      <c r="A37" s="7">
        <v>36</v>
      </c>
      <c r="B37" s="10" t="s">
        <v>68</v>
      </c>
      <c r="C37" s="11">
        <v>4.2939814814814811E-3</v>
      </c>
      <c r="D37" s="9" t="s">
        <v>1515</v>
      </c>
      <c r="E37" s="7">
        <f>69*1000</f>
        <v>69000</v>
      </c>
    </row>
    <row r="38" spans="1:5" x14ac:dyDescent="0.25">
      <c r="A38" s="7">
        <v>37</v>
      </c>
      <c r="B38" s="10" t="s">
        <v>70</v>
      </c>
      <c r="C38" s="11">
        <v>2.9398148148148148E-3</v>
      </c>
      <c r="D38" s="9" t="s">
        <v>1516</v>
      </c>
      <c r="E38" s="7">
        <f>86*1000</f>
        <v>86000</v>
      </c>
    </row>
    <row r="39" spans="1:5" x14ac:dyDescent="0.25">
      <c r="A39" s="7">
        <v>38</v>
      </c>
      <c r="B39" s="10" t="s">
        <v>73</v>
      </c>
      <c r="C39" s="11">
        <v>1.0995370370370371E-3</v>
      </c>
      <c r="D39" s="9" t="s">
        <v>1516</v>
      </c>
      <c r="E39" s="7">
        <f>55*1000</f>
        <v>55000</v>
      </c>
    </row>
    <row r="40" spans="1:5" x14ac:dyDescent="0.25">
      <c r="A40" s="7">
        <v>39</v>
      </c>
      <c r="B40" s="10" t="s">
        <v>75</v>
      </c>
      <c r="C40" s="11">
        <v>3.2523148148148151E-3</v>
      </c>
      <c r="D40" s="9" t="s">
        <v>1516</v>
      </c>
      <c r="E40" s="7">
        <f>42*1000</f>
        <v>42000</v>
      </c>
    </row>
    <row r="41" spans="1:5" x14ac:dyDescent="0.25">
      <c r="A41" s="7">
        <v>40</v>
      </c>
      <c r="B41" s="10" t="s">
        <v>77</v>
      </c>
      <c r="C41" s="11">
        <v>2.7199074074074074E-3</v>
      </c>
      <c r="D41" s="9" t="s">
        <v>1516</v>
      </c>
      <c r="E41" s="7">
        <f>65*1000</f>
        <v>65000</v>
      </c>
    </row>
    <row r="42" spans="1:5" x14ac:dyDescent="0.25">
      <c r="A42" s="7">
        <v>41</v>
      </c>
      <c r="B42" s="10" t="s">
        <v>79</v>
      </c>
      <c r="C42" s="11">
        <v>2.3726851851851851E-3</v>
      </c>
      <c r="D42" s="9" t="s">
        <v>1516</v>
      </c>
      <c r="E42" s="7">
        <f>92*1000</f>
        <v>92000</v>
      </c>
    </row>
    <row r="43" spans="1:5" x14ac:dyDescent="0.25">
      <c r="A43" s="7">
        <v>42</v>
      </c>
      <c r="B43" s="10" t="s">
        <v>81</v>
      </c>
      <c r="C43" s="11">
        <v>5.6481481481481478E-3</v>
      </c>
      <c r="D43" s="9" t="s">
        <v>1516</v>
      </c>
      <c r="E43" s="7">
        <f>102*1000</f>
        <v>102000</v>
      </c>
    </row>
    <row r="44" spans="1:5" x14ac:dyDescent="0.25">
      <c r="A44" s="7">
        <v>43</v>
      </c>
      <c r="B44" s="10" t="s">
        <v>83</v>
      </c>
      <c r="C44" s="11">
        <v>3.8888888888888883E-3</v>
      </c>
      <c r="D44" s="9" t="s">
        <v>1516</v>
      </c>
      <c r="E44" s="7">
        <f>123*1000</f>
        <v>123000</v>
      </c>
    </row>
    <row r="45" spans="1:5" x14ac:dyDescent="0.25">
      <c r="A45" s="7">
        <v>44</v>
      </c>
      <c r="B45" s="10" t="s">
        <v>85</v>
      </c>
      <c r="C45" s="11">
        <v>4.4675925925925933E-3</v>
      </c>
      <c r="D45" s="9" t="s">
        <v>1516</v>
      </c>
      <c r="E45" s="7">
        <f>293*1000</f>
        <v>293000</v>
      </c>
    </row>
    <row r="46" spans="1:5" x14ac:dyDescent="0.25">
      <c r="A46" s="7">
        <v>45</v>
      </c>
      <c r="B46" s="10" t="s">
        <v>87</v>
      </c>
      <c r="C46" s="11">
        <v>4.6296296296296302E-3</v>
      </c>
      <c r="D46" s="9" t="s">
        <v>1516</v>
      </c>
      <c r="E46" s="7">
        <f>51*1000</f>
        <v>51000</v>
      </c>
    </row>
    <row r="47" spans="1:5" x14ac:dyDescent="0.25">
      <c r="A47" s="7">
        <v>46</v>
      </c>
      <c r="B47" s="10" t="s">
        <v>89</v>
      </c>
      <c r="C47" s="11">
        <v>2.0949074074074073E-3</v>
      </c>
      <c r="D47" s="9" t="s">
        <v>1516</v>
      </c>
      <c r="E47" s="7">
        <f>59*1000</f>
        <v>59000</v>
      </c>
    </row>
    <row r="48" spans="1:5" x14ac:dyDescent="0.25">
      <c r="A48" s="7">
        <v>47</v>
      </c>
      <c r="B48" s="10" t="s">
        <v>91</v>
      </c>
      <c r="C48" s="11">
        <v>2.2800925925925927E-3</v>
      </c>
      <c r="D48" s="9" t="s">
        <v>1516</v>
      </c>
      <c r="E48" s="7">
        <f>52*1000</f>
        <v>52000</v>
      </c>
    </row>
    <row r="49" spans="1:5" x14ac:dyDescent="0.25">
      <c r="A49" s="7">
        <v>48</v>
      </c>
      <c r="B49" s="10" t="s">
        <v>93</v>
      </c>
      <c r="C49" s="11">
        <v>5.0347222222222225E-3</v>
      </c>
      <c r="D49" s="9" t="s">
        <v>1516</v>
      </c>
      <c r="E49" s="7">
        <f>136*1000</f>
        <v>136000</v>
      </c>
    </row>
    <row r="50" spans="1:5" x14ac:dyDescent="0.25">
      <c r="A50" s="7">
        <v>49</v>
      </c>
      <c r="B50" s="10" t="s">
        <v>95</v>
      </c>
      <c r="C50" s="11">
        <v>4.7453703703703703E-3</v>
      </c>
      <c r="D50" s="9" t="s">
        <v>1516</v>
      </c>
      <c r="E50" s="7">
        <f>74*1000</f>
        <v>74000</v>
      </c>
    </row>
    <row r="51" spans="1:5" x14ac:dyDescent="0.25">
      <c r="A51" s="7">
        <v>50</v>
      </c>
      <c r="B51" s="10" t="s">
        <v>97</v>
      </c>
      <c r="C51" s="11">
        <v>1.7974537037037035E-2</v>
      </c>
      <c r="D51" s="9" t="s">
        <v>1516</v>
      </c>
      <c r="E51" s="7">
        <f>15*1000</f>
        <v>15000</v>
      </c>
    </row>
    <row r="52" spans="1:5" x14ac:dyDescent="0.25">
      <c r="A52" s="7">
        <v>51</v>
      </c>
      <c r="B52" s="10" t="s">
        <v>99</v>
      </c>
      <c r="C52" s="11">
        <v>7.2569444444444443E-3</v>
      </c>
      <c r="D52" s="9" t="s">
        <v>1516</v>
      </c>
      <c r="E52" s="7">
        <f>21*1000</f>
        <v>21000</v>
      </c>
    </row>
    <row r="53" spans="1:5" x14ac:dyDescent="0.25">
      <c r="A53" s="7">
        <v>52</v>
      </c>
      <c r="B53" s="10" t="s">
        <v>101</v>
      </c>
      <c r="C53" s="11">
        <v>1.9560185185185184E-3</v>
      </c>
      <c r="D53" s="9" t="s">
        <v>1516</v>
      </c>
      <c r="E53" s="7">
        <f>7.9*1000</f>
        <v>7900</v>
      </c>
    </row>
    <row r="54" spans="1:5" x14ac:dyDescent="0.25">
      <c r="A54" s="7">
        <v>53</v>
      </c>
      <c r="B54" s="10" t="s">
        <v>103</v>
      </c>
      <c r="C54" s="11">
        <v>3.5185185185185185E-3</v>
      </c>
      <c r="D54" s="9" t="s">
        <v>1516</v>
      </c>
      <c r="E54" s="7">
        <f>8.6*1000</f>
        <v>8600</v>
      </c>
    </row>
    <row r="55" spans="1:5" x14ac:dyDescent="0.25">
      <c r="A55" s="7">
        <v>54</v>
      </c>
      <c r="B55" s="10" t="s">
        <v>105</v>
      </c>
      <c r="C55" s="11">
        <v>7.2569444444444443E-3</v>
      </c>
      <c r="D55" s="9" t="s">
        <v>1516</v>
      </c>
      <c r="E55" s="7">
        <f>33*1000</f>
        <v>33000</v>
      </c>
    </row>
    <row r="56" spans="1:5" x14ac:dyDescent="0.25">
      <c r="A56" s="7">
        <v>55</v>
      </c>
      <c r="B56" s="10" t="s">
        <v>107</v>
      </c>
      <c r="C56" s="11">
        <v>3.6342592592592594E-3</v>
      </c>
      <c r="D56" s="9" t="s">
        <v>1516</v>
      </c>
      <c r="E56" s="7">
        <f>57*1000</f>
        <v>57000</v>
      </c>
    </row>
    <row r="57" spans="1:5" x14ac:dyDescent="0.25">
      <c r="A57" s="7">
        <v>56</v>
      </c>
      <c r="B57" s="10" t="s">
        <v>109</v>
      </c>
      <c r="C57" s="11">
        <v>4.108796296296297E-3</v>
      </c>
      <c r="D57" s="9" t="s">
        <v>1516</v>
      </c>
      <c r="E57" s="7">
        <f>6.5*1000</f>
        <v>6500</v>
      </c>
    </row>
    <row r="58" spans="1:5" x14ac:dyDescent="0.25">
      <c r="A58" s="7">
        <v>57</v>
      </c>
      <c r="B58" s="10" t="s">
        <v>111</v>
      </c>
      <c r="C58" s="11">
        <v>2.7314814814814819E-3</v>
      </c>
      <c r="D58" s="9" t="s">
        <v>1516</v>
      </c>
      <c r="E58" s="7">
        <f>290*1000</f>
        <v>290000</v>
      </c>
    </row>
    <row r="59" spans="1:5" x14ac:dyDescent="0.25">
      <c r="A59" s="7">
        <v>58</v>
      </c>
      <c r="B59" s="10" t="s">
        <v>113</v>
      </c>
      <c r="C59" s="11">
        <v>8.6921296296296312E-3</v>
      </c>
      <c r="D59" s="9" t="s">
        <v>1516</v>
      </c>
      <c r="E59" s="7">
        <f>33*1000</f>
        <v>33000</v>
      </c>
    </row>
    <row r="60" spans="1:5" x14ac:dyDescent="0.25">
      <c r="A60" s="7">
        <v>59</v>
      </c>
      <c r="B60" s="10" t="s">
        <v>114</v>
      </c>
      <c r="C60" s="11">
        <v>1.0555555555555554E-2</v>
      </c>
      <c r="D60" s="9" t="s">
        <v>1516</v>
      </c>
      <c r="E60" s="7">
        <f>60*1000</f>
        <v>60000</v>
      </c>
    </row>
    <row r="61" spans="1:5" x14ac:dyDescent="0.25">
      <c r="A61" s="7">
        <v>60</v>
      </c>
      <c r="B61" s="10" t="s">
        <v>116</v>
      </c>
      <c r="C61" s="11">
        <v>3.2407407407407406E-3</v>
      </c>
      <c r="D61" s="9" t="s">
        <v>1517</v>
      </c>
      <c r="E61" s="7">
        <f>66*1000</f>
        <v>66000</v>
      </c>
    </row>
    <row r="62" spans="1:5" x14ac:dyDescent="0.25">
      <c r="A62" s="7">
        <v>61</v>
      </c>
      <c r="B62" s="10" t="s">
        <v>118</v>
      </c>
      <c r="C62" s="11">
        <v>2.6620370370370374E-3</v>
      </c>
      <c r="D62" s="9" t="s">
        <v>1517</v>
      </c>
      <c r="E62" s="7">
        <f>54*1000</f>
        <v>54000</v>
      </c>
    </row>
    <row r="63" spans="1:5" x14ac:dyDescent="0.25">
      <c r="A63" s="7">
        <v>62</v>
      </c>
      <c r="B63" s="10" t="s">
        <v>120</v>
      </c>
      <c r="C63" s="11">
        <v>1.3657407407407409E-3</v>
      </c>
      <c r="D63" s="9" t="s">
        <v>1517</v>
      </c>
      <c r="E63" s="7">
        <f>180*1000</f>
        <v>180000</v>
      </c>
    </row>
    <row r="64" spans="1:5" x14ac:dyDescent="0.25">
      <c r="A64" s="7">
        <v>63</v>
      </c>
      <c r="B64" s="10" t="s">
        <v>122</v>
      </c>
      <c r="C64" s="11">
        <v>5.138888888888889E-3</v>
      </c>
      <c r="D64" s="9" t="s">
        <v>1517</v>
      </c>
      <c r="E64" s="7">
        <f>94*1000</f>
        <v>94000</v>
      </c>
    </row>
    <row r="65" spans="1:5" x14ac:dyDescent="0.25">
      <c r="A65" s="7">
        <v>64</v>
      </c>
      <c r="B65" s="10" t="s">
        <v>124</v>
      </c>
      <c r="C65" s="11">
        <v>4.2592592592592595E-3</v>
      </c>
      <c r="D65" s="9" t="s">
        <v>1517</v>
      </c>
      <c r="E65" s="7">
        <f>86*1000</f>
        <v>86000</v>
      </c>
    </row>
    <row r="66" spans="1:5" x14ac:dyDescent="0.25">
      <c r="A66" s="7">
        <v>65</v>
      </c>
      <c r="B66" s="10" t="s">
        <v>126</v>
      </c>
      <c r="C66" s="11">
        <v>0.11138888888888888</v>
      </c>
      <c r="D66" s="9" t="s">
        <v>1517</v>
      </c>
      <c r="E66" s="7">
        <f>246*1000</f>
        <v>246000</v>
      </c>
    </row>
    <row r="67" spans="1:5" x14ac:dyDescent="0.25">
      <c r="A67" s="7">
        <v>66</v>
      </c>
      <c r="B67" s="10" t="s">
        <v>128</v>
      </c>
      <c r="C67" s="11">
        <v>3.1712962962962958E-3</v>
      </c>
      <c r="D67" s="9" t="s">
        <v>1517</v>
      </c>
      <c r="E67" s="7">
        <f>41*1000</f>
        <v>41000</v>
      </c>
    </row>
    <row r="68" spans="1:5" x14ac:dyDescent="0.25">
      <c r="A68" s="7">
        <v>67</v>
      </c>
      <c r="B68" s="10" t="s">
        <v>130</v>
      </c>
      <c r="C68" s="11">
        <v>5.4166666666666669E-3</v>
      </c>
      <c r="D68" s="9" t="s">
        <v>1517</v>
      </c>
      <c r="E68" s="7">
        <f>110*1000</f>
        <v>110000</v>
      </c>
    </row>
    <row r="69" spans="1:5" x14ac:dyDescent="0.25">
      <c r="A69" s="7">
        <v>68</v>
      </c>
      <c r="B69" s="10" t="s">
        <v>132</v>
      </c>
      <c r="C69" s="11">
        <v>3.3449074074074071E-3</v>
      </c>
      <c r="D69" s="9" t="s">
        <v>1517</v>
      </c>
      <c r="E69" s="7">
        <f>62*1000</f>
        <v>62000</v>
      </c>
    </row>
    <row r="70" spans="1:5" x14ac:dyDescent="0.25">
      <c r="A70" s="7">
        <v>69</v>
      </c>
      <c r="B70" s="10" t="s">
        <v>134</v>
      </c>
      <c r="C70" s="11">
        <v>6.215277777777777E-3</v>
      </c>
      <c r="D70" s="9" t="s">
        <v>1517</v>
      </c>
      <c r="E70" s="7">
        <f>116*1000</f>
        <v>116000</v>
      </c>
    </row>
    <row r="71" spans="1:5" x14ac:dyDescent="0.25">
      <c r="A71" s="7">
        <v>70</v>
      </c>
      <c r="B71" s="10" t="s">
        <v>136</v>
      </c>
      <c r="C71" s="11">
        <v>2.6388888888888885E-3</v>
      </c>
      <c r="D71" s="9" t="s">
        <v>1517</v>
      </c>
      <c r="E71" s="7">
        <f>23*1000</f>
        <v>23000</v>
      </c>
    </row>
    <row r="72" spans="1:5" x14ac:dyDescent="0.25">
      <c r="A72" s="7">
        <v>71</v>
      </c>
      <c r="B72" s="10" t="s">
        <v>138</v>
      </c>
      <c r="C72" s="11">
        <v>3.1712962962962958E-3</v>
      </c>
      <c r="D72" s="9" t="s">
        <v>1517</v>
      </c>
      <c r="E72" s="7">
        <f>57*1000</f>
        <v>57000</v>
      </c>
    </row>
    <row r="73" spans="1:5" x14ac:dyDescent="0.25">
      <c r="A73" s="7">
        <v>72</v>
      </c>
      <c r="B73" s="10" t="s">
        <v>140</v>
      </c>
      <c r="C73" s="11">
        <v>9.1435185185185185E-4</v>
      </c>
      <c r="D73" s="9" t="s">
        <v>1517</v>
      </c>
      <c r="E73" s="7">
        <f>41*1000</f>
        <v>41000</v>
      </c>
    </row>
    <row r="74" spans="1:5" x14ac:dyDescent="0.25">
      <c r="A74" s="7">
        <v>73</v>
      </c>
      <c r="B74" s="10" t="s">
        <v>141</v>
      </c>
      <c r="C74" s="11">
        <v>2.3726851851851851E-3</v>
      </c>
      <c r="D74" s="9" t="s">
        <v>1517</v>
      </c>
      <c r="E74" s="7">
        <f>154*1000</f>
        <v>154000</v>
      </c>
    </row>
    <row r="75" spans="1:5" x14ac:dyDescent="0.25">
      <c r="A75" s="7">
        <v>74</v>
      </c>
      <c r="B75" s="10" t="s">
        <v>143</v>
      </c>
      <c r="C75" s="11">
        <v>1.7476851851851852E-3</v>
      </c>
      <c r="D75" s="9" t="s">
        <v>1517</v>
      </c>
      <c r="E75" s="7">
        <f>141*1000</f>
        <v>141000</v>
      </c>
    </row>
    <row r="76" spans="1:5" x14ac:dyDescent="0.25">
      <c r="A76" s="7">
        <v>75</v>
      </c>
      <c r="B76" s="10" t="s">
        <v>145</v>
      </c>
      <c r="C76" s="11">
        <v>1.8865740740740742E-3</v>
      </c>
      <c r="D76" s="9" t="s">
        <v>1517</v>
      </c>
      <c r="E76" s="7">
        <f>44*1000</f>
        <v>44000</v>
      </c>
    </row>
    <row r="77" spans="1:5" x14ac:dyDescent="0.25">
      <c r="A77" s="7">
        <v>76</v>
      </c>
      <c r="B77" s="10" t="s">
        <v>147</v>
      </c>
      <c r="C77" s="11">
        <v>6.9502314814814822E-2</v>
      </c>
      <c r="D77" s="9" t="s">
        <v>1517</v>
      </c>
      <c r="E77" s="7">
        <f>106*1000</f>
        <v>106000</v>
      </c>
    </row>
    <row r="78" spans="1:5" x14ac:dyDescent="0.25">
      <c r="A78" s="7">
        <v>77</v>
      </c>
      <c r="B78" s="10" t="s">
        <v>149</v>
      </c>
      <c r="C78" s="11">
        <v>2.4305555555555556E-3</v>
      </c>
      <c r="D78" s="9" t="s">
        <v>1517</v>
      </c>
      <c r="E78" s="7">
        <f>68*1000</f>
        <v>68000</v>
      </c>
    </row>
    <row r="79" spans="1:5" x14ac:dyDescent="0.25">
      <c r="A79" s="7">
        <v>78</v>
      </c>
      <c r="B79" s="10" t="s">
        <v>151</v>
      </c>
      <c r="C79" s="11">
        <v>3.4606481481481485E-3</v>
      </c>
      <c r="D79" s="9" t="s">
        <v>1517</v>
      </c>
      <c r="E79" s="7">
        <f>57*1000</f>
        <v>57000</v>
      </c>
    </row>
    <row r="80" spans="1:5" x14ac:dyDescent="0.25">
      <c r="A80" s="7">
        <v>79</v>
      </c>
      <c r="B80" s="10" t="s">
        <v>152</v>
      </c>
      <c r="C80" s="11">
        <v>9.0740740740740729E-3</v>
      </c>
      <c r="D80" s="9" t="s">
        <v>1518</v>
      </c>
      <c r="E80" s="7">
        <f>29*1000</f>
        <v>29000</v>
      </c>
    </row>
    <row r="81" spans="1:5" x14ac:dyDescent="0.25">
      <c r="A81" s="7">
        <v>80</v>
      </c>
      <c r="B81" s="10" t="s">
        <v>154</v>
      </c>
      <c r="C81" s="11">
        <v>5.0601851851851849E-2</v>
      </c>
      <c r="D81" s="9" t="s">
        <v>1518</v>
      </c>
      <c r="E81" s="7">
        <f>268*1000</f>
        <v>268000</v>
      </c>
    </row>
    <row r="82" spans="1:5" x14ac:dyDescent="0.25">
      <c r="A82" s="7">
        <v>81</v>
      </c>
      <c r="B82" s="10" t="s">
        <v>156</v>
      </c>
      <c r="C82" s="11">
        <v>1.1087962962962964E-2</v>
      </c>
      <c r="D82" s="9" t="s">
        <v>1518</v>
      </c>
      <c r="E82" s="7">
        <f>46*1000</f>
        <v>46000</v>
      </c>
    </row>
    <row r="83" spans="1:5" x14ac:dyDescent="0.25">
      <c r="A83" s="7">
        <v>82</v>
      </c>
      <c r="B83" s="10" t="s">
        <v>158</v>
      </c>
      <c r="C83" s="11">
        <v>6.0879629629629643E-3</v>
      </c>
      <c r="D83" s="9" t="s">
        <v>1518</v>
      </c>
      <c r="E83" s="7">
        <f>58*1000</f>
        <v>58000</v>
      </c>
    </row>
    <row r="84" spans="1:5" x14ac:dyDescent="0.25">
      <c r="A84" s="7">
        <v>83</v>
      </c>
      <c r="B84" s="10" t="s">
        <v>160</v>
      </c>
      <c r="C84" s="11">
        <v>1.4027777777777778E-2</v>
      </c>
      <c r="D84" s="9" t="s">
        <v>1518</v>
      </c>
      <c r="E84" s="7">
        <f>1.6*1000000</f>
        <v>1600000</v>
      </c>
    </row>
    <row r="85" spans="1:5" x14ac:dyDescent="0.25">
      <c r="A85" s="7">
        <v>84</v>
      </c>
      <c r="B85" s="10" t="s">
        <v>162</v>
      </c>
      <c r="C85" s="11">
        <v>5.347222222222222E-3</v>
      </c>
      <c r="D85" s="9" t="s">
        <v>1518</v>
      </c>
      <c r="E85" s="7">
        <f>241*1000</f>
        <v>241000</v>
      </c>
    </row>
    <row r="86" spans="1:5" x14ac:dyDescent="0.25">
      <c r="A86" s="7">
        <v>85</v>
      </c>
      <c r="B86" s="10" t="s">
        <v>164</v>
      </c>
      <c r="C86" s="11">
        <v>2.0023148148148148E-3</v>
      </c>
      <c r="D86" s="9" t="s">
        <v>1518</v>
      </c>
      <c r="E86" s="7">
        <f>33*1000</f>
        <v>33000</v>
      </c>
    </row>
    <row r="87" spans="1:5" x14ac:dyDescent="0.25">
      <c r="A87" s="7">
        <v>86</v>
      </c>
      <c r="B87" s="10" t="s">
        <v>166</v>
      </c>
      <c r="C87" s="11">
        <v>1.8518518518518517E-3</v>
      </c>
      <c r="D87" s="9" t="s">
        <v>1518</v>
      </c>
      <c r="E87" s="7">
        <f>36*1000</f>
        <v>36000</v>
      </c>
    </row>
    <row r="88" spans="1:5" x14ac:dyDescent="0.25">
      <c r="A88" s="7">
        <v>87</v>
      </c>
      <c r="B88" s="10" t="s">
        <v>168</v>
      </c>
      <c r="C88" s="11">
        <v>0.12753472222222223</v>
      </c>
      <c r="D88" s="9" t="s">
        <v>1518</v>
      </c>
      <c r="E88" s="7">
        <f>680*1000</f>
        <v>680000</v>
      </c>
    </row>
    <row r="89" spans="1:5" x14ac:dyDescent="0.25">
      <c r="A89" s="7">
        <v>88</v>
      </c>
      <c r="B89" s="10" t="s">
        <v>170</v>
      </c>
      <c r="C89" s="11">
        <v>7.2800925925925915E-3</v>
      </c>
      <c r="D89" s="9" t="s">
        <v>1518</v>
      </c>
      <c r="E89" s="7">
        <f>30*1000</f>
        <v>30000</v>
      </c>
    </row>
    <row r="90" spans="1:5" x14ac:dyDescent="0.25">
      <c r="A90" s="7">
        <v>89</v>
      </c>
      <c r="B90" s="10" t="s">
        <v>172</v>
      </c>
      <c r="C90" s="11">
        <v>2.1064814814814813E-3</v>
      </c>
      <c r="D90" s="9" t="s">
        <v>1518</v>
      </c>
      <c r="E90" s="7">
        <f>46*1000</f>
        <v>46000</v>
      </c>
    </row>
    <row r="91" spans="1:5" x14ac:dyDescent="0.25">
      <c r="A91" s="7">
        <v>90</v>
      </c>
      <c r="B91" s="10" t="s">
        <v>173</v>
      </c>
      <c r="C91" s="11">
        <v>3.8310185185185183E-3</v>
      </c>
      <c r="D91" s="9" t="s">
        <v>1518</v>
      </c>
      <c r="E91" s="7">
        <f>91*1000</f>
        <v>91000</v>
      </c>
    </row>
    <row r="92" spans="1:5" x14ac:dyDescent="0.25">
      <c r="A92" s="7">
        <v>91</v>
      </c>
      <c r="B92" s="10" t="s">
        <v>175</v>
      </c>
      <c r="C92" s="11">
        <v>3.5648148148148154E-3</v>
      </c>
      <c r="D92" s="9" t="s">
        <v>1518</v>
      </c>
      <c r="E92" s="7">
        <f>82*1000</f>
        <v>82000</v>
      </c>
    </row>
    <row r="93" spans="1:5" x14ac:dyDescent="0.25">
      <c r="A93" s="7">
        <v>92</v>
      </c>
      <c r="B93" s="10" t="s">
        <v>177</v>
      </c>
      <c r="C93" s="11">
        <v>1.0625000000000001E-2</v>
      </c>
      <c r="D93" s="9" t="s">
        <v>1518</v>
      </c>
      <c r="E93" s="7">
        <f>1.1*1000000</f>
        <v>1100000</v>
      </c>
    </row>
    <row r="94" spans="1:5" x14ac:dyDescent="0.25">
      <c r="A94" s="7">
        <v>93</v>
      </c>
      <c r="B94" s="10" t="s">
        <v>179</v>
      </c>
      <c r="C94" s="11">
        <v>1.019675925925926E-2</v>
      </c>
      <c r="D94" s="9" t="s">
        <v>1518</v>
      </c>
      <c r="E94" s="7">
        <f>112*1000</f>
        <v>112000</v>
      </c>
    </row>
    <row r="95" spans="1:5" x14ac:dyDescent="0.25">
      <c r="A95" s="7">
        <v>94</v>
      </c>
      <c r="B95" s="10" t="s">
        <v>181</v>
      </c>
      <c r="C95" s="11">
        <v>7.3842592592592597E-3</v>
      </c>
      <c r="D95" s="9" t="s">
        <v>1518</v>
      </c>
      <c r="E95" s="7">
        <f>71*1000</f>
        <v>71000</v>
      </c>
    </row>
    <row r="96" spans="1:5" x14ac:dyDescent="0.25">
      <c r="A96" s="7">
        <v>95</v>
      </c>
      <c r="B96" s="10" t="s">
        <v>183</v>
      </c>
      <c r="C96" s="11">
        <v>8.113425925925925E-3</v>
      </c>
      <c r="D96" s="9" t="s">
        <v>1519</v>
      </c>
      <c r="E96" s="7">
        <f>82*1000</f>
        <v>82000</v>
      </c>
    </row>
    <row r="97" spans="1:5" x14ac:dyDescent="0.25">
      <c r="A97" s="7">
        <v>96</v>
      </c>
      <c r="B97" s="10" t="s">
        <v>185</v>
      </c>
      <c r="C97" s="11">
        <v>4.9421296296296288E-3</v>
      </c>
      <c r="D97" s="9" t="s">
        <v>1519</v>
      </c>
      <c r="E97" s="7">
        <f>45*1000</f>
        <v>45000</v>
      </c>
    </row>
    <row r="98" spans="1:5" x14ac:dyDescent="0.25">
      <c r="A98" s="7">
        <v>97</v>
      </c>
      <c r="B98" s="10" t="s">
        <v>187</v>
      </c>
      <c r="C98" s="11">
        <v>1.1458333333333333E-3</v>
      </c>
      <c r="D98" s="9" t="s">
        <v>1519</v>
      </c>
      <c r="E98" s="7">
        <f>32*1000</f>
        <v>32000</v>
      </c>
    </row>
    <row r="99" spans="1:5" x14ac:dyDescent="0.25">
      <c r="A99" s="7">
        <v>98</v>
      </c>
      <c r="B99" s="10" t="s">
        <v>189</v>
      </c>
      <c r="C99" s="11">
        <v>1.0405092592592593E-2</v>
      </c>
      <c r="D99" s="9" t="s">
        <v>1519</v>
      </c>
      <c r="E99" s="7">
        <f>73*1000</f>
        <v>73000</v>
      </c>
    </row>
    <row r="100" spans="1:5" x14ac:dyDescent="0.25">
      <c r="A100" s="7">
        <v>99</v>
      </c>
      <c r="B100" s="10" t="s">
        <v>191</v>
      </c>
      <c r="C100" s="11">
        <v>2.488425925925926E-3</v>
      </c>
      <c r="D100" s="9" t="s">
        <v>1519</v>
      </c>
      <c r="E100" s="7">
        <f>75*1000</f>
        <v>75000</v>
      </c>
    </row>
    <row r="101" spans="1:5" x14ac:dyDescent="0.25">
      <c r="A101" s="7">
        <v>100</v>
      </c>
      <c r="B101" s="10" t="s">
        <v>193</v>
      </c>
      <c r="C101" s="11">
        <v>1.653935185185185E-2</v>
      </c>
      <c r="D101" s="9" t="s">
        <v>1519</v>
      </c>
      <c r="E101" s="7">
        <f>181*1000</f>
        <v>181000</v>
      </c>
    </row>
    <row r="102" spans="1:5" x14ac:dyDescent="0.25">
      <c r="A102" s="7">
        <v>101</v>
      </c>
      <c r="B102" s="10" t="s">
        <v>195</v>
      </c>
      <c r="C102" s="11">
        <v>7.2824074074074083E-2</v>
      </c>
      <c r="D102" s="9" t="s">
        <v>1519</v>
      </c>
      <c r="E102" s="7">
        <f>314*1000</f>
        <v>314000</v>
      </c>
    </row>
    <row r="103" spans="1:5" x14ac:dyDescent="0.25">
      <c r="A103" s="7">
        <v>102</v>
      </c>
      <c r="B103" s="10" t="s">
        <v>197</v>
      </c>
      <c r="C103" s="11">
        <v>3.9618055555555552E-2</v>
      </c>
      <c r="D103" s="9" t="s">
        <v>1519</v>
      </c>
      <c r="E103" s="7">
        <f>32*1000</f>
        <v>32000</v>
      </c>
    </row>
    <row r="104" spans="1:5" x14ac:dyDescent="0.25">
      <c r="A104" s="7">
        <v>103</v>
      </c>
      <c r="B104" s="10" t="s">
        <v>198</v>
      </c>
      <c r="C104" s="11">
        <v>6.3750000000000001E-2</v>
      </c>
      <c r="D104" s="9" t="s">
        <v>1519</v>
      </c>
      <c r="E104" s="7">
        <f>39*1000</f>
        <v>39000</v>
      </c>
    </row>
    <row r="105" spans="1:5" x14ac:dyDescent="0.25">
      <c r="A105" s="7">
        <v>104</v>
      </c>
      <c r="B105" s="10" t="s">
        <v>200</v>
      </c>
      <c r="C105" s="11">
        <v>1.2060185185185186E-2</v>
      </c>
      <c r="D105" s="9" t="s">
        <v>1519</v>
      </c>
      <c r="E105" s="7">
        <f>30*1000</f>
        <v>30000</v>
      </c>
    </row>
    <row r="106" spans="1:5" x14ac:dyDescent="0.25">
      <c r="A106" s="7">
        <v>105</v>
      </c>
      <c r="B106" s="10" t="s">
        <v>202</v>
      </c>
      <c r="C106" s="11">
        <v>6.4675925925925928E-2</v>
      </c>
      <c r="D106" s="9" t="s">
        <v>1519</v>
      </c>
      <c r="E106" s="7">
        <f>149*1000</f>
        <v>149000</v>
      </c>
    </row>
    <row r="107" spans="1:5" x14ac:dyDescent="0.25">
      <c r="A107" s="7">
        <v>106</v>
      </c>
      <c r="B107" s="10" t="s">
        <v>204</v>
      </c>
      <c r="C107" s="11">
        <v>3.9004629629629632E-3</v>
      </c>
      <c r="D107" s="9" t="s">
        <v>1519</v>
      </c>
      <c r="E107" s="7">
        <f>37*1000</f>
        <v>37000</v>
      </c>
    </row>
    <row r="108" spans="1:5" x14ac:dyDescent="0.25">
      <c r="A108" s="7">
        <v>107</v>
      </c>
      <c r="B108" s="10" t="s">
        <v>206</v>
      </c>
      <c r="C108" s="11">
        <v>4.2939814814814811E-3</v>
      </c>
      <c r="D108" s="9" t="s">
        <v>1519</v>
      </c>
      <c r="E108" s="7">
        <f>38*1000</f>
        <v>38000</v>
      </c>
    </row>
    <row r="109" spans="1:5" x14ac:dyDescent="0.25">
      <c r="A109" s="7">
        <v>108</v>
      </c>
      <c r="B109" s="10" t="s">
        <v>208</v>
      </c>
      <c r="C109" s="11">
        <v>8.3796296296296292E-3</v>
      </c>
      <c r="D109" s="9" t="s">
        <v>1519</v>
      </c>
      <c r="E109" s="7">
        <f>389*1000</f>
        <v>389000</v>
      </c>
    </row>
    <row r="110" spans="1:5" x14ac:dyDescent="0.25">
      <c r="A110" s="7">
        <v>109</v>
      </c>
      <c r="B110" s="10" t="s">
        <v>210</v>
      </c>
      <c r="C110" s="11">
        <v>1.7013888888888892E-3</v>
      </c>
      <c r="D110" s="9" t="s">
        <v>1519</v>
      </c>
      <c r="E110" s="7">
        <f>58*1000</f>
        <v>58000</v>
      </c>
    </row>
    <row r="111" spans="1:5" x14ac:dyDescent="0.25">
      <c r="A111" s="7">
        <v>110</v>
      </c>
      <c r="B111" s="10" t="s">
        <v>212</v>
      </c>
      <c r="C111" s="11">
        <v>4.0740740740740746E-3</v>
      </c>
      <c r="D111" s="9" t="s">
        <v>1519</v>
      </c>
      <c r="E111" s="7">
        <f>26*1000</f>
        <v>26000</v>
      </c>
    </row>
    <row r="112" spans="1:5" x14ac:dyDescent="0.25">
      <c r="A112" s="7">
        <v>111</v>
      </c>
      <c r="B112" s="10" t="s">
        <v>214</v>
      </c>
      <c r="C112" s="11">
        <v>1.6435185185185183E-3</v>
      </c>
      <c r="D112" s="9" t="s">
        <v>1519</v>
      </c>
      <c r="E112" s="7">
        <f>27*1000</f>
        <v>27000</v>
      </c>
    </row>
    <row r="113" spans="1:5" x14ac:dyDescent="0.25">
      <c r="A113" s="7">
        <v>112</v>
      </c>
      <c r="B113" s="10" t="s">
        <v>216</v>
      </c>
      <c r="C113" s="11">
        <v>2.3958333333333336E-3</v>
      </c>
      <c r="D113" s="9" t="s">
        <v>1519</v>
      </c>
      <c r="E113" s="7">
        <f>24*1000</f>
        <v>24000</v>
      </c>
    </row>
    <row r="114" spans="1:5" x14ac:dyDescent="0.25">
      <c r="A114" s="7">
        <v>113</v>
      </c>
      <c r="B114" s="10" t="s">
        <v>218</v>
      </c>
      <c r="C114" s="11">
        <v>3.6921296296296298E-3</v>
      </c>
      <c r="D114" s="9" t="s">
        <v>1520</v>
      </c>
      <c r="E114" s="7">
        <f>60*1000</f>
        <v>60000</v>
      </c>
    </row>
    <row r="115" spans="1:5" x14ac:dyDescent="0.25">
      <c r="A115" s="7">
        <v>114</v>
      </c>
      <c r="B115" s="10" t="s">
        <v>220</v>
      </c>
      <c r="C115" s="11">
        <v>3.3680555555555551E-3</v>
      </c>
      <c r="D115" s="9" t="s">
        <v>1520</v>
      </c>
      <c r="E115" s="7">
        <f>92*1000</f>
        <v>92000</v>
      </c>
    </row>
    <row r="116" spans="1:5" x14ac:dyDescent="0.25">
      <c r="A116" s="7">
        <v>115</v>
      </c>
      <c r="B116" s="10" t="s">
        <v>222</v>
      </c>
      <c r="C116" s="11">
        <v>2.9166666666666668E-3</v>
      </c>
      <c r="D116" s="9" t="s">
        <v>1520</v>
      </c>
      <c r="E116" s="7">
        <f>76*1000</f>
        <v>76000</v>
      </c>
    </row>
    <row r="117" spans="1:5" x14ac:dyDescent="0.25">
      <c r="A117" s="7">
        <v>116</v>
      </c>
      <c r="B117" s="10" t="s">
        <v>224</v>
      </c>
      <c r="C117" s="11">
        <v>1.2731481481481483E-3</v>
      </c>
      <c r="D117" s="9" t="s">
        <v>1520</v>
      </c>
      <c r="E117" s="7">
        <f>59*1000</f>
        <v>59000</v>
      </c>
    </row>
    <row r="118" spans="1:5" x14ac:dyDescent="0.25">
      <c r="A118" s="7">
        <v>117</v>
      </c>
      <c r="B118" s="10" t="s">
        <v>226</v>
      </c>
      <c r="C118" s="11">
        <v>2.488425925925926E-3</v>
      </c>
      <c r="D118" s="9" t="s">
        <v>1520</v>
      </c>
      <c r="E118" s="7">
        <f>20*1000</f>
        <v>20000</v>
      </c>
    </row>
    <row r="119" spans="1:5" x14ac:dyDescent="0.25">
      <c r="A119" s="7">
        <v>118</v>
      </c>
      <c r="B119" s="10" t="s">
        <v>228</v>
      </c>
      <c r="C119" s="11">
        <v>2.2800925925925927E-3</v>
      </c>
      <c r="D119" s="9" t="s">
        <v>1520</v>
      </c>
      <c r="E119" s="7">
        <f>48*1000</f>
        <v>48000</v>
      </c>
    </row>
    <row r="120" spans="1:5" x14ac:dyDescent="0.25">
      <c r="A120" s="7">
        <v>119</v>
      </c>
      <c r="B120" s="10" t="s">
        <v>230</v>
      </c>
      <c r="C120" s="11">
        <v>2.8356481481481479E-3</v>
      </c>
      <c r="D120" s="9" t="s">
        <v>1520</v>
      </c>
      <c r="E120" s="7">
        <f>39*1000</f>
        <v>39000</v>
      </c>
    </row>
    <row r="121" spans="1:5" x14ac:dyDescent="0.25">
      <c r="A121" s="7">
        <v>120</v>
      </c>
      <c r="B121" s="10" t="s">
        <v>232</v>
      </c>
      <c r="C121" s="11">
        <v>8.8773148148148153E-3</v>
      </c>
      <c r="D121" s="9" t="s">
        <v>1520</v>
      </c>
      <c r="E121" s="7">
        <f>267*1000</f>
        <v>267000</v>
      </c>
    </row>
    <row r="122" spans="1:5" x14ac:dyDescent="0.25">
      <c r="A122" s="7">
        <v>121</v>
      </c>
      <c r="B122" s="10" t="s">
        <v>234</v>
      </c>
      <c r="C122" s="11">
        <v>4.7337962962962958E-3</v>
      </c>
      <c r="D122" s="9" t="s">
        <v>1520</v>
      </c>
      <c r="E122" s="7">
        <f>114*1000</f>
        <v>114000</v>
      </c>
    </row>
    <row r="123" spans="1:5" x14ac:dyDescent="0.25">
      <c r="A123" s="7">
        <v>122</v>
      </c>
      <c r="B123" s="10" t="s">
        <v>236</v>
      </c>
      <c r="C123" s="11">
        <v>4.0972222222222226E-3</v>
      </c>
      <c r="D123" s="9" t="s">
        <v>1520</v>
      </c>
      <c r="E123" s="7">
        <f>91*1000</f>
        <v>91000</v>
      </c>
    </row>
    <row r="124" spans="1:5" x14ac:dyDescent="0.25">
      <c r="A124" s="7">
        <v>123</v>
      </c>
      <c r="B124" s="10" t="s">
        <v>238</v>
      </c>
      <c r="C124" s="11">
        <v>5.4050925925925924E-3</v>
      </c>
      <c r="D124" s="9" t="s">
        <v>1520</v>
      </c>
      <c r="E124" s="7">
        <f>22*1000</f>
        <v>22000</v>
      </c>
    </row>
    <row r="125" spans="1:5" x14ac:dyDescent="0.25">
      <c r="A125" s="7">
        <v>124</v>
      </c>
      <c r="B125" s="10" t="s">
        <v>240</v>
      </c>
      <c r="C125" s="11">
        <v>6.4930555555555549E-3</v>
      </c>
      <c r="D125" s="9" t="s">
        <v>1520</v>
      </c>
      <c r="E125" s="7">
        <f>53*1000</f>
        <v>53000</v>
      </c>
    </row>
    <row r="126" spans="1:5" x14ac:dyDescent="0.25">
      <c r="A126" s="7">
        <v>125</v>
      </c>
      <c r="B126" s="10" t="s">
        <v>242</v>
      </c>
      <c r="C126" s="11">
        <v>7.6041666666666662E-3</v>
      </c>
      <c r="D126" s="9" t="s">
        <v>1520</v>
      </c>
      <c r="E126" s="7">
        <f>188*1000</f>
        <v>188000</v>
      </c>
    </row>
    <row r="127" spans="1:5" x14ac:dyDescent="0.25">
      <c r="A127" s="7">
        <v>126</v>
      </c>
      <c r="B127" s="10" t="s">
        <v>244</v>
      </c>
      <c r="C127" s="11">
        <v>1.7743055555555557E-2</v>
      </c>
      <c r="D127" s="9" t="s">
        <v>1520</v>
      </c>
      <c r="E127" s="7">
        <f>253*1000</f>
        <v>253000</v>
      </c>
    </row>
    <row r="128" spans="1:5" x14ac:dyDescent="0.25">
      <c r="A128" s="7">
        <v>127</v>
      </c>
      <c r="B128" s="10" t="s">
        <v>246</v>
      </c>
      <c r="C128" s="11">
        <v>2.2453703703703702E-3</v>
      </c>
      <c r="D128" s="9" t="s">
        <v>1520</v>
      </c>
      <c r="E128" s="7">
        <f>63*1000</f>
        <v>63000</v>
      </c>
    </row>
    <row r="129" spans="1:5" x14ac:dyDescent="0.25">
      <c r="A129" s="7">
        <v>128</v>
      </c>
      <c r="B129" s="10" t="s">
        <v>248</v>
      </c>
      <c r="C129" s="11">
        <v>3.6111111111111114E-3</v>
      </c>
      <c r="D129" s="9" t="s">
        <v>1520</v>
      </c>
      <c r="E129" s="7">
        <f>47*1000</f>
        <v>47000</v>
      </c>
    </row>
    <row r="130" spans="1:5" x14ac:dyDescent="0.25">
      <c r="A130" s="7">
        <v>129</v>
      </c>
      <c r="B130" s="10" t="s">
        <v>250</v>
      </c>
      <c r="C130" s="11">
        <v>6.3541666666666668E-3</v>
      </c>
      <c r="D130" s="9" t="s">
        <v>1520</v>
      </c>
      <c r="E130" s="7">
        <f>177*1000</f>
        <v>177000</v>
      </c>
    </row>
    <row r="131" spans="1:5" x14ac:dyDescent="0.25">
      <c r="A131" s="7">
        <v>130</v>
      </c>
      <c r="B131" s="10" t="s">
        <v>252</v>
      </c>
      <c r="C131" s="11">
        <v>9.0162037037037034E-3</v>
      </c>
      <c r="D131" s="9" t="s">
        <v>1520</v>
      </c>
      <c r="E131" s="7">
        <f>26*1000</f>
        <v>26000</v>
      </c>
    </row>
    <row r="132" spans="1:5" x14ac:dyDescent="0.25">
      <c r="A132" s="7">
        <v>131</v>
      </c>
      <c r="B132" s="10" t="s">
        <v>254</v>
      </c>
      <c r="C132" s="11">
        <v>1.4351851851851854E-3</v>
      </c>
      <c r="D132" s="9" t="s">
        <v>1520</v>
      </c>
      <c r="E132" s="7">
        <f>39*1000</f>
        <v>39000</v>
      </c>
    </row>
    <row r="133" spans="1:5" x14ac:dyDescent="0.25">
      <c r="A133" s="7">
        <v>132</v>
      </c>
      <c r="B133" s="10" t="s">
        <v>255</v>
      </c>
      <c r="C133" s="11">
        <v>2.7777777777777779E-3</v>
      </c>
      <c r="D133" s="9" t="s">
        <v>1521</v>
      </c>
      <c r="E133" s="7">
        <f>68*1000</f>
        <v>68000</v>
      </c>
    </row>
    <row r="134" spans="1:5" x14ac:dyDescent="0.25">
      <c r="A134" s="7">
        <v>133</v>
      </c>
      <c r="B134" s="10" t="s">
        <v>257</v>
      </c>
      <c r="C134" s="11">
        <v>5.4976851851851853E-3</v>
      </c>
      <c r="D134" s="9" t="s">
        <v>1521</v>
      </c>
      <c r="E134" s="7">
        <f>50*1000</f>
        <v>50000</v>
      </c>
    </row>
    <row r="135" spans="1:5" x14ac:dyDescent="0.25">
      <c r="A135" s="7">
        <v>134</v>
      </c>
      <c r="B135" s="10" t="s">
        <v>259</v>
      </c>
      <c r="C135" s="11">
        <v>8.611111111111111E-3</v>
      </c>
      <c r="D135" s="9" t="s">
        <v>1521</v>
      </c>
      <c r="E135" s="7">
        <f>39*1000</f>
        <v>39000</v>
      </c>
    </row>
    <row r="136" spans="1:5" x14ac:dyDescent="0.25">
      <c r="A136" s="7">
        <v>135</v>
      </c>
      <c r="B136" s="10" t="s">
        <v>261</v>
      </c>
      <c r="C136" s="11">
        <v>2.9976851851851848E-3</v>
      </c>
      <c r="D136" s="9" t="s">
        <v>1521</v>
      </c>
      <c r="E136" s="7">
        <f>36*1000</f>
        <v>36000</v>
      </c>
    </row>
    <row r="137" spans="1:5" x14ac:dyDescent="0.25">
      <c r="A137" s="7">
        <v>136</v>
      </c>
      <c r="B137" s="10" t="s">
        <v>263</v>
      </c>
      <c r="C137" s="11">
        <v>8.59375E-2</v>
      </c>
      <c r="D137" s="9" t="s">
        <v>1521</v>
      </c>
      <c r="E137" s="7">
        <f>1.2*1000000</f>
        <v>1200000</v>
      </c>
    </row>
    <row r="138" spans="1:5" x14ac:dyDescent="0.25">
      <c r="A138" s="7">
        <v>137</v>
      </c>
      <c r="B138" s="10" t="s">
        <v>265</v>
      </c>
      <c r="C138" s="11">
        <v>1.5624999999999999E-3</v>
      </c>
      <c r="D138" s="9" t="s">
        <v>1521</v>
      </c>
      <c r="E138" s="7">
        <f>32*1000</f>
        <v>32000</v>
      </c>
    </row>
    <row r="139" spans="1:5" x14ac:dyDescent="0.25">
      <c r="A139" s="7">
        <v>138</v>
      </c>
      <c r="B139" s="10" t="s">
        <v>267</v>
      </c>
      <c r="C139" s="11">
        <v>3.7835648148148153E-2</v>
      </c>
      <c r="D139" s="9" t="s">
        <v>1521</v>
      </c>
      <c r="E139" s="7">
        <f>32*1000</f>
        <v>32000</v>
      </c>
    </row>
    <row r="140" spans="1:5" x14ac:dyDescent="0.25">
      <c r="A140" s="7">
        <v>139</v>
      </c>
      <c r="B140" s="10" t="s">
        <v>268</v>
      </c>
      <c r="C140" s="11">
        <v>9.706018518518518E-2</v>
      </c>
      <c r="D140" s="9" t="s">
        <v>1521</v>
      </c>
      <c r="E140" s="7">
        <f>213*1000</f>
        <v>213000</v>
      </c>
    </row>
    <row r="141" spans="1:5" x14ac:dyDescent="0.25">
      <c r="A141" s="7">
        <v>140</v>
      </c>
      <c r="B141" s="10" t="s">
        <v>270</v>
      </c>
      <c r="C141" s="11">
        <v>7.1898148148148142E-2</v>
      </c>
      <c r="D141" s="9" t="s">
        <v>1521</v>
      </c>
      <c r="E141" s="7">
        <f>148*1000</f>
        <v>148000</v>
      </c>
    </row>
    <row r="142" spans="1:5" x14ac:dyDescent="0.25">
      <c r="A142" s="7">
        <v>141</v>
      </c>
      <c r="B142" s="10" t="s">
        <v>272</v>
      </c>
      <c r="C142" s="11">
        <v>1.019675925925926E-2</v>
      </c>
      <c r="D142" s="9" t="s">
        <v>1521</v>
      </c>
      <c r="E142" s="7">
        <f>119*1000</f>
        <v>119000</v>
      </c>
    </row>
    <row r="143" spans="1:5" x14ac:dyDescent="0.25">
      <c r="A143" s="7">
        <v>142</v>
      </c>
      <c r="B143" s="10" t="s">
        <v>274</v>
      </c>
      <c r="C143" s="11">
        <v>1.0081018518518519E-2</v>
      </c>
      <c r="D143" s="9" t="s">
        <v>1521</v>
      </c>
      <c r="E143" s="7">
        <f>54*1000</f>
        <v>54000</v>
      </c>
    </row>
    <row r="144" spans="1:5" x14ac:dyDescent="0.25">
      <c r="A144" s="7">
        <v>143</v>
      </c>
      <c r="B144" s="10" t="s">
        <v>276</v>
      </c>
      <c r="C144" s="11">
        <v>8.6805555555555559E-3</v>
      </c>
      <c r="D144" s="9" t="s">
        <v>1521</v>
      </c>
      <c r="E144" s="7">
        <f>10*1000</f>
        <v>10000</v>
      </c>
    </row>
    <row r="145" spans="1:5" x14ac:dyDescent="0.25">
      <c r="A145" s="7">
        <v>144</v>
      </c>
      <c r="B145" s="10" t="s">
        <v>278</v>
      </c>
      <c r="C145" s="11">
        <v>9.9189814814814817E-3</v>
      </c>
      <c r="D145" s="9" t="s">
        <v>1521</v>
      </c>
      <c r="E145" s="7">
        <f>65*1000</f>
        <v>65000</v>
      </c>
    </row>
    <row r="146" spans="1:5" x14ac:dyDescent="0.25">
      <c r="A146" s="7">
        <v>145</v>
      </c>
      <c r="B146" s="10" t="s">
        <v>280</v>
      </c>
      <c r="C146" s="11">
        <v>8.6805555555555559E-3</v>
      </c>
      <c r="D146" s="9" t="s">
        <v>1521</v>
      </c>
      <c r="E146" s="7">
        <f>94*1000</f>
        <v>94000</v>
      </c>
    </row>
    <row r="147" spans="1:5" x14ac:dyDescent="0.25">
      <c r="A147" s="7">
        <v>146</v>
      </c>
      <c r="B147" s="10" t="s">
        <v>282</v>
      </c>
      <c r="C147" s="11">
        <v>4.6180555555555558E-3</v>
      </c>
      <c r="D147" s="9" t="s">
        <v>1521</v>
      </c>
      <c r="E147" s="7">
        <f>57*1000</f>
        <v>57000</v>
      </c>
    </row>
    <row r="148" spans="1:5" x14ac:dyDescent="0.25">
      <c r="A148" s="7">
        <v>147</v>
      </c>
      <c r="B148" s="10" t="s">
        <v>284</v>
      </c>
      <c r="C148" s="11">
        <v>8.8425925925925911E-3</v>
      </c>
      <c r="D148" s="9" t="s">
        <v>1521</v>
      </c>
      <c r="E148" s="7">
        <f>111*1000</f>
        <v>111000</v>
      </c>
    </row>
    <row r="149" spans="1:5" x14ac:dyDescent="0.25">
      <c r="A149" s="7">
        <v>148</v>
      </c>
      <c r="B149" s="10" t="s">
        <v>286</v>
      </c>
      <c r="C149" s="11">
        <v>2.1759259259259258E-3</v>
      </c>
      <c r="D149" s="9" t="s">
        <v>1522</v>
      </c>
      <c r="E149" s="7">
        <f>84*1000</f>
        <v>84000</v>
      </c>
    </row>
    <row r="150" spans="1:5" x14ac:dyDescent="0.25">
      <c r="A150" s="7">
        <v>149</v>
      </c>
      <c r="B150" s="10" t="s">
        <v>288</v>
      </c>
      <c r="C150" s="11">
        <v>4.9421296296296288E-3</v>
      </c>
      <c r="D150" s="9" t="s">
        <v>1522</v>
      </c>
      <c r="E150" s="7">
        <f>54*1000</f>
        <v>54000</v>
      </c>
    </row>
    <row r="151" spans="1:5" x14ac:dyDescent="0.25">
      <c r="A151" s="7">
        <v>150</v>
      </c>
      <c r="B151" s="10" t="s">
        <v>290</v>
      </c>
      <c r="C151" s="11">
        <v>9.4444444444444445E-3</v>
      </c>
      <c r="D151" s="9" t="s">
        <v>1522</v>
      </c>
      <c r="E151" s="7">
        <f>41*1000</f>
        <v>41000</v>
      </c>
    </row>
    <row r="152" spans="1:5" x14ac:dyDescent="0.25">
      <c r="A152" s="7">
        <v>151</v>
      </c>
      <c r="B152" s="10" t="s">
        <v>280</v>
      </c>
      <c r="C152" s="11">
        <v>8.6805555555555559E-3</v>
      </c>
      <c r="D152" s="9" t="s">
        <v>1522</v>
      </c>
      <c r="E152" s="7">
        <f>445*1000</f>
        <v>445000</v>
      </c>
    </row>
    <row r="153" spans="1:5" x14ac:dyDescent="0.25">
      <c r="A153" s="7">
        <v>152</v>
      </c>
      <c r="B153" s="10" t="s">
        <v>293</v>
      </c>
      <c r="C153" s="11">
        <v>5.0925925925925921E-3</v>
      </c>
      <c r="D153" s="9" t="s">
        <v>1522</v>
      </c>
      <c r="E153" s="7">
        <f>59*1000</f>
        <v>59000</v>
      </c>
    </row>
    <row r="154" spans="1:5" x14ac:dyDescent="0.25">
      <c r="A154" s="7">
        <v>153</v>
      </c>
      <c r="B154" s="10" t="s">
        <v>295</v>
      </c>
      <c r="C154" s="11">
        <v>7.8472222222222224E-3</v>
      </c>
      <c r="D154" s="9" t="s">
        <v>1522</v>
      </c>
      <c r="E154" s="7">
        <f>79*1000</f>
        <v>79000</v>
      </c>
    </row>
    <row r="155" spans="1:5" x14ac:dyDescent="0.25">
      <c r="A155" s="7">
        <v>154</v>
      </c>
      <c r="B155" s="10" t="s">
        <v>297</v>
      </c>
      <c r="C155" s="11">
        <v>7.6388888888888886E-3</v>
      </c>
      <c r="D155" s="9" t="s">
        <v>1522</v>
      </c>
      <c r="E155" s="7">
        <f>67*1000</f>
        <v>67000</v>
      </c>
    </row>
    <row r="156" spans="1:5" x14ac:dyDescent="0.25">
      <c r="A156" s="7">
        <v>155</v>
      </c>
      <c r="B156" s="10" t="s">
        <v>299</v>
      </c>
      <c r="C156" s="11">
        <v>8.6805555555555559E-3</v>
      </c>
      <c r="D156" s="9" t="s">
        <v>1522</v>
      </c>
      <c r="E156" s="7">
        <f>10*1000</f>
        <v>10000</v>
      </c>
    </row>
    <row r="157" spans="1:5" x14ac:dyDescent="0.25">
      <c r="A157" s="7">
        <v>156</v>
      </c>
      <c r="B157" s="10" t="s">
        <v>301</v>
      </c>
      <c r="C157" s="11">
        <v>6.8865740740740736E-3</v>
      </c>
      <c r="D157" s="9" t="s">
        <v>1522</v>
      </c>
      <c r="E157" s="7">
        <f>374*1000</f>
        <v>374000</v>
      </c>
    </row>
    <row r="158" spans="1:5" x14ac:dyDescent="0.25">
      <c r="A158" s="7">
        <v>157</v>
      </c>
      <c r="B158" s="10" t="s">
        <v>303</v>
      </c>
      <c r="C158" s="11">
        <v>3.5532407407407405E-3</v>
      </c>
      <c r="D158" s="9" t="s">
        <v>1522</v>
      </c>
      <c r="E158" s="7">
        <f>533*1000</f>
        <v>533000</v>
      </c>
    </row>
    <row r="159" spans="1:5" x14ac:dyDescent="0.25">
      <c r="A159" s="7">
        <v>158</v>
      </c>
      <c r="B159" s="10" t="s">
        <v>305</v>
      </c>
      <c r="C159" s="11">
        <v>6.7592592592592591E-3</v>
      </c>
      <c r="D159" s="9" t="s">
        <v>1522</v>
      </c>
      <c r="E159" s="7">
        <f>36*1000</f>
        <v>36000</v>
      </c>
    </row>
    <row r="160" spans="1:5" x14ac:dyDescent="0.25">
      <c r="A160" s="7">
        <v>159</v>
      </c>
      <c r="B160" s="10" t="s">
        <v>307</v>
      </c>
      <c r="C160" s="11">
        <v>2.3148148148148151E-3</v>
      </c>
      <c r="D160" s="9" t="s">
        <v>1522</v>
      </c>
      <c r="E160" s="7">
        <f>287*1000</f>
        <v>287000</v>
      </c>
    </row>
    <row r="161" spans="1:5" x14ac:dyDescent="0.25">
      <c r="A161" s="7">
        <v>160</v>
      </c>
      <c r="B161" s="10" t="s">
        <v>309</v>
      </c>
      <c r="C161" s="11">
        <v>9.7453703703703713E-3</v>
      </c>
      <c r="D161" s="9" t="s">
        <v>1522</v>
      </c>
      <c r="E161" s="7">
        <f>35*1000</f>
        <v>35000</v>
      </c>
    </row>
    <row r="162" spans="1:5" x14ac:dyDescent="0.25">
      <c r="A162" s="7">
        <v>161</v>
      </c>
      <c r="B162" s="10" t="s">
        <v>311</v>
      </c>
      <c r="C162" s="11">
        <v>7.0601851851851847E-4</v>
      </c>
      <c r="D162" s="9" t="s">
        <v>1522</v>
      </c>
      <c r="E162" s="7">
        <f>74*1000</f>
        <v>74000</v>
      </c>
    </row>
    <row r="163" spans="1:5" x14ac:dyDescent="0.25">
      <c r="A163" s="7">
        <v>162</v>
      </c>
      <c r="B163" s="10" t="s">
        <v>313</v>
      </c>
      <c r="C163" s="11">
        <v>7.8009259259259256E-3</v>
      </c>
      <c r="D163" s="9" t="s">
        <v>1522</v>
      </c>
      <c r="E163" s="7">
        <f>203*1000</f>
        <v>203000</v>
      </c>
    </row>
    <row r="164" spans="1:5" x14ac:dyDescent="0.25">
      <c r="A164" s="7">
        <v>163</v>
      </c>
      <c r="B164" s="10" t="s">
        <v>315</v>
      </c>
      <c r="C164" s="11">
        <v>1.7013888888888892E-3</v>
      </c>
      <c r="D164" s="9" t="s">
        <v>1522</v>
      </c>
      <c r="E164" s="7">
        <f>534*1000</f>
        <v>534000</v>
      </c>
    </row>
    <row r="165" spans="1:5" x14ac:dyDescent="0.25">
      <c r="A165" s="7">
        <v>164</v>
      </c>
      <c r="B165" s="10" t="s">
        <v>317</v>
      </c>
      <c r="C165" s="11">
        <v>8.6226851851851846E-3</v>
      </c>
      <c r="D165" s="9" t="s">
        <v>1522</v>
      </c>
      <c r="E165" s="7">
        <f>83*1000</f>
        <v>83000</v>
      </c>
    </row>
    <row r="166" spans="1:5" x14ac:dyDescent="0.25">
      <c r="A166" s="7">
        <v>165</v>
      </c>
      <c r="B166" s="10" t="s">
        <v>319</v>
      </c>
      <c r="C166" s="11">
        <v>2.1296296296296298E-3</v>
      </c>
      <c r="D166" s="9" t="s">
        <v>1522</v>
      </c>
      <c r="E166" s="7">
        <f>372*1000</f>
        <v>372000</v>
      </c>
    </row>
    <row r="167" spans="1:5" x14ac:dyDescent="0.25">
      <c r="A167" s="7">
        <v>166</v>
      </c>
      <c r="B167" s="10" t="s">
        <v>321</v>
      </c>
      <c r="C167" s="11">
        <v>7.2106481481481475E-3</v>
      </c>
      <c r="D167" s="9" t="s">
        <v>1522</v>
      </c>
      <c r="E167" s="7">
        <f>137*1000</f>
        <v>137000</v>
      </c>
    </row>
    <row r="168" spans="1:5" x14ac:dyDescent="0.25">
      <c r="A168" s="7">
        <v>167</v>
      </c>
      <c r="B168" s="10" t="s">
        <v>323</v>
      </c>
      <c r="C168" s="11">
        <v>1.5972222222222221E-3</v>
      </c>
      <c r="D168" s="9" t="s">
        <v>1522</v>
      </c>
      <c r="E168" s="7">
        <f>12*1000</f>
        <v>12000</v>
      </c>
    </row>
    <row r="169" spans="1:5" x14ac:dyDescent="0.25">
      <c r="A169" s="7">
        <v>168</v>
      </c>
      <c r="B169" s="10" t="s">
        <v>325</v>
      </c>
      <c r="C169" s="11">
        <v>8.3449074074074085E-3</v>
      </c>
      <c r="D169" s="9" t="s">
        <v>1522</v>
      </c>
      <c r="E169" s="7">
        <f>61*1000</f>
        <v>61000</v>
      </c>
    </row>
    <row r="170" spans="1:5" x14ac:dyDescent="0.25">
      <c r="A170" s="7">
        <v>169</v>
      </c>
      <c r="B170" s="10" t="s">
        <v>327</v>
      </c>
      <c r="C170" s="11">
        <v>1.1111111111111111E-3</v>
      </c>
      <c r="D170" s="9" t="s">
        <v>1522</v>
      </c>
      <c r="E170" s="7">
        <f>22*1000</f>
        <v>22000</v>
      </c>
    </row>
    <row r="171" spans="1:5" x14ac:dyDescent="0.25">
      <c r="A171" s="7">
        <v>170</v>
      </c>
      <c r="B171" s="10" t="s">
        <v>329</v>
      </c>
      <c r="C171" s="11">
        <v>5.0810185185185186E-3</v>
      </c>
      <c r="D171" s="9" t="s">
        <v>1522</v>
      </c>
      <c r="E171" s="7">
        <f>80*1000</f>
        <v>80000</v>
      </c>
    </row>
    <row r="172" spans="1:5" x14ac:dyDescent="0.25">
      <c r="A172" s="7">
        <v>171</v>
      </c>
      <c r="B172" s="10" t="s">
        <v>331</v>
      </c>
      <c r="C172" s="11">
        <v>7.6388888888888893E-4</v>
      </c>
      <c r="D172" s="9" t="s">
        <v>1522</v>
      </c>
      <c r="E172" s="7">
        <f>15*1000</f>
        <v>15000</v>
      </c>
    </row>
    <row r="173" spans="1:5" x14ac:dyDescent="0.25">
      <c r="A173" s="7">
        <v>172</v>
      </c>
      <c r="B173" s="10" t="s">
        <v>333</v>
      </c>
      <c r="C173" s="11">
        <v>1.3541666666666667E-3</v>
      </c>
      <c r="D173" s="9" t="s">
        <v>1522</v>
      </c>
      <c r="E173" s="7">
        <f>106*1000</f>
        <v>106000</v>
      </c>
    </row>
    <row r="174" spans="1:5" x14ac:dyDescent="0.25">
      <c r="A174" s="7">
        <v>173</v>
      </c>
      <c r="B174" s="10" t="s">
        <v>335</v>
      </c>
      <c r="C174" s="11">
        <v>1.8750000000000001E-3</v>
      </c>
      <c r="D174" s="9" t="s">
        <v>1522</v>
      </c>
      <c r="E174" s="7">
        <f>18*1000</f>
        <v>18000</v>
      </c>
    </row>
    <row r="175" spans="1:5" x14ac:dyDescent="0.25">
      <c r="A175" s="7">
        <v>174</v>
      </c>
      <c r="B175" s="10" t="s">
        <v>337</v>
      </c>
      <c r="C175" s="11">
        <v>1.4432870370370372E-2</v>
      </c>
      <c r="D175" s="9" t="s">
        <v>1522</v>
      </c>
      <c r="E175" s="7">
        <f>17*1000</f>
        <v>17000</v>
      </c>
    </row>
    <row r="176" spans="1:5" x14ac:dyDescent="0.25">
      <c r="A176" s="7">
        <v>175</v>
      </c>
      <c r="B176" s="10" t="s">
        <v>339</v>
      </c>
      <c r="C176" s="11">
        <v>7.4074074074074068E-3</v>
      </c>
      <c r="D176" s="9" t="s">
        <v>1522</v>
      </c>
      <c r="E176" s="7">
        <f>29*1000</f>
        <v>29000</v>
      </c>
    </row>
    <row r="177" spans="1:5" x14ac:dyDescent="0.25">
      <c r="A177" s="7">
        <v>176</v>
      </c>
      <c r="B177" s="10" t="s">
        <v>341</v>
      </c>
      <c r="C177" s="11">
        <v>7.1296296296296307E-3</v>
      </c>
      <c r="D177" s="9" t="s">
        <v>1522</v>
      </c>
      <c r="E177" s="7">
        <f>20*1000</f>
        <v>20000</v>
      </c>
    </row>
    <row r="178" spans="1:5" x14ac:dyDescent="0.25">
      <c r="A178" s="7">
        <v>177</v>
      </c>
      <c r="B178" s="10" t="s">
        <v>343</v>
      </c>
      <c r="C178" s="11">
        <v>7.8703703703703705E-4</v>
      </c>
      <c r="D178" s="9" t="s">
        <v>1522</v>
      </c>
      <c r="E178" s="7">
        <f>7.9*1000</f>
        <v>7900</v>
      </c>
    </row>
    <row r="179" spans="1:5" x14ac:dyDescent="0.25">
      <c r="A179" s="7">
        <v>178</v>
      </c>
      <c r="B179" s="10" t="s">
        <v>345</v>
      </c>
      <c r="C179" s="11">
        <v>6.2499999999999995E-3</v>
      </c>
      <c r="D179" s="9" t="s">
        <v>1523</v>
      </c>
      <c r="E179" s="7">
        <f>43*1000</f>
        <v>43000</v>
      </c>
    </row>
    <row r="180" spans="1:5" x14ac:dyDescent="0.25">
      <c r="A180" s="7">
        <v>179</v>
      </c>
      <c r="B180" s="10" t="s">
        <v>347</v>
      </c>
      <c r="C180" s="11">
        <v>1.4930555555555556E-3</v>
      </c>
      <c r="D180" s="9" t="s">
        <v>1523</v>
      </c>
      <c r="E180" s="7">
        <f>20*1000</f>
        <v>20000</v>
      </c>
    </row>
    <row r="181" spans="1:5" x14ac:dyDescent="0.25">
      <c r="A181" s="7">
        <v>180</v>
      </c>
      <c r="B181" s="10" t="s">
        <v>349</v>
      </c>
      <c r="C181" s="11">
        <v>2.2222222222222222E-3</v>
      </c>
      <c r="D181" s="9" t="s">
        <v>1523</v>
      </c>
      <c r="E181" s="7">
        <f>11*1000</f>
        <v>11000</v>
      </c>
    </row>
    <row r="182" spans="1:5" x14ac:dyDescent="0.25">
      <c r="A182" s="7">
        <v>181</v>
      </c>
      <c r="B182" s="10" t="s">
        <v>351</v>
      </c>
      <c r="C182" s="11">
        <v>7.8703703703703705E-4</v>
      </c>
      <c r="D182" s="9" t="s">
        <v>1523</v>
      </c>
      <c r="E182" s="7">
        <f>17*1000</f>
        <v>17000</v>
      </c>
    </row>
    <row r="183" spans="1:5" x14ac:dyDescent="0.25">
      <c r="A183" s="7">
        <v>182</v>
      </c>
      <c r="B183" s="10" t="s">
        <v>353</v>
      </c>
      <c r="C183" s="11">
        <v>1.25E-3</v>
      </c>
      <c r="D183" s="9" t="s">
        <v>1523</v>
      </c>
      <c r="E183" s="7">
        <f>12*1000</f>
        <v>12000</v>
      </c>
    </row>
    <row r="184" spans="1:5" x14ac:dyDescent="0.25">
      <c r="A184" s="7">
        <v>183</v>
      </c>
      <c r="B184" s="10" t="s">
        <v>355</v>
      </c>
      <c r="C184" s="11">
        <v>1.7245370370370372E-3</v>
      </c>
      <c r="D184" s="9" t="s">
        <v>1523</v>
      </c>
      <c r="E184" s="7">
        <f>13*1000</f>
        <v>13000</v>
      </c>
    </row>
    <row r="185" spans="1:5" x14ac:dyDescent="0.25">
      <c r="A185" s="7">
        <v>184</v>
      </c>
      <c r="B185" s="10" t="s">
        <v>357</v>
      </c>
      <c r="C185" s="11">
        <v>1.712962962962963E-3</v>
      </c>
      <c r="D185" s="9" t="s">
        <v>1523</v>
      </c>
      <c r="E185" s="7">
        <f>14*1000</f>
        <v>14000</v>
      </c>
    </row>
    <row r="186" spans="1:5" x14ac:dyDescent="0.25">
      <c r="A186" s="7">
        <v>185</v>
      </c>
      <c r="B186" s="10" t="s">
        <v>359</v>
      </c>
      <c r="C186" s="11">
        <v>8.4722222222222213E-3</v>
      </c>
      <c r="D186" s="9" t="s">
        <v>1523</v>
      </c>
      <c r="E186" s="7">
        <f>26*1000</f>
        <v>26000</v>
      </c>
    </row>
    <row r="187" spans="1:5" x14ac:dyDescent="0.25">
      <c r="A187" s="7">
        <v>186</v>
      </c>
      <c r="B187" s="10" t="s">
        <v>361</v>
      </c>
      <c r="C187" s="11">
        <v>3.1018518518518522E-3</v>
      </c>
      <c r="D187" s="9" t="s">
        <v>1523</v>
      </c>
      <c r="E187" s="7">
        <f>53*1000</f>
        <v>53000</v>
      </c>
    </row>
    <row r="188" spans="1:5" x14ac:dyDescent="0.25">
      <c r="A188" s="7">
        <v>187</v>
      </c>
      <c r="B188" s="10" t="s">
        <v>363</v>
      </c>
      <c r="C188" s="11">
        <v>1.261574074074074E-3</v>
      </c>
      <c r="D188" s="9" t="s">
        <v>1523</v>
      </c>
      <c r="E188" s="7">
        <f>19*1000</f>
        <v>19000</v>
      </c>
    </row>
    <row r="189" spans="1:5" x14ac:dyDescent="0.25">
      <c r="A189" s="7">
        <v>188</v>
      </c>
      <c r="B189" s="10" t="s">
        <v>365</v>
      </c>
      <c r="C189" s="11">
        <v>1.7592592592592592E-3</v>
      </c>
      <c r="D189" s="9" t="s">
        <v>1523</v>
      </c>
      <c r="E189" s="7">
        <f>25*1000</f>
        <v>25000</v>
      </c>
    </row>
    <row r="190" spans="1:5" x14ac:dyDescent="0.25">
      <c r="A190" s="7">
        <v>189</v>
      </c>
      <c r="B190" s="10" t="s">
        <v>367</v>
      </c>
      <c r="C190" s="11">
        <v>1.0648148148148147E-3</v>
      </c>
      <c r="D190" s="9" t="s">
        <v>1523</v>
      </c>
      <c r="E190" s="7">
        <f>22*1000</f>
        <v>22000</v>
      </c>
    </row>
    <row r="191" spans="1:5" x14ac:dyDescent="0.25">
      <c r="A191" s="7">
        <v>190</v>
      </c>
      <c r="B191" s="10" t="s">
        <v>369</v>
      </c>
      <c r="C191" s="11">
        <v>1.2268518518518518E-3</v>
      </c>
      <c r="D191" s="9" t="s">
        <v>1523</v>
      </c>
      <c r="E191" s="7">
        <f>20*1000</f>
        <v>20000</v>
      </c>
    </row>
    <row r="192" spans="1:5" x14ac:dyDescent="0.25">
      <c r="A192" s="7">
        <v>191</v>
      </c>
      <c r="B192" s="10" t="s">
        <v>370</v>
      </c>
      <c r="C192" s="11">
        <v>4.2361111111111106E-3</v>
      </c>
      <c r="D192" s="9" t="s">
        <v>1523</v>
      </c>
      <c r="E192" s="7">
        <f>66*1000</f>
        <v>66000</v>
      </c>
    </row>
    <row r="193" spans="1:5" x14ac:dyDescent="0.25">
      <c r="A193" s="7">
        <v>192</v>
      </c>
      <c r="B193" s="10" t="s">
        <v>372</v>
      </c>
      <c r="C193" s="11">
        <v>5.4745370370370373E-3</v>
      </c>
      <c r="D193" s="9" t="s">
        <v>1523</v>
      </c>
      <c r="E193" s="7">
        <f>15*1000</f>
        <v>15000</v>
      </c>
    </row>
    <row r="194" spans="1:5" x14ac:dyDescent="0.25">
      <c r="A194" s="7">
        <v>193</v>
      </c>
      <c r="B194" s="10" t="s">
        <v>374</v>
      </c>
      <c r="C194" s="11">
        <v>7.2916666666666671E-2</v>
      </c>
      <c r="D194" s="9" t="s">
        <v>1523</v>
      </c>
      <c r="E194" s="7">
        <f>92*1000</f>
        <v>92000</v>
      </c>
    </row>
    <row r="195" spans="1:5" x14ac:dyDescent="0.25">
      <c r="A195" s="7">
        <v>194</v>
      </c>
      <c r="B195" s="10" t="s">
        <v>376</v>
      </c>
      <c r="C195" s="11">
        <v>6.215277777777777E-3</v>
      </c>
      <c r="D195" s="9" t="s">
        <v>1523</v>
      </c>
      <c r="E195" s="7">
        <f>56*1000</f>
        <v>56000</v>
      </c>
    </row>
    <row r="196" spans="1:5" x14ac:dyDescent="0.25">
      <c r="A196" s="7">
        <v>195</v>
      </c>
      <c r="B196" s="10" t="s">
        <v>378</v>
      </c>
      <c r="C196" s="11">
        <v>6.1921296296296299E-3</v>
      </c>
      <c r="D196" s="9" t="s">
        <v>1523</v>
      </c>
      <c r="E196" s="7">
        <f>235*1000</f>
        <v>235000</v>
      </c>
    </row>
    <row r="197" spans="1:5" x14ac:dyDescent="0.25">
      <c r="A197" s="7">
        <v>196</v>
      </c>
      <c r="B197" s="10" t="s">
        <v>380</v>
      </c>
      <c r="C197" s="11">
        <v>4.6064814814814814E-3</v>
      </c>
      <c r="D197" s="9" t="s">
        <v>1523</v>
      </c>
      <c r="E197" s="7">
        <f>36*1000</f>
        <v>36000</v>
      </c>
    </row>
    <row r="198" spans="1:5" x14ac:dyDescent="0.25">
      <c r="A198" s="7">
        <v>197</v>
      </c>
      <c r="B198" s="10" t="s">
        <v>382</v>
      </c>
      <c r="C198" s="11">
        <v>2.8935185185185188E-3</v>
      </c>
      <c r="D198" s="9" t="s">
        <v>1523</v>
      </c>
      <c r="E198" s="7">
        <f>54*1000</f>
        <v>54000</v>
      </c>
    </row>
    <row r="199" spans="1:5" x14ac:dyDescent="0.25">
      <c r="A199" s="7">
        <v>198</v>
      </c>
      <c r="B199" s="10" t="s">
        <v>384</v>
      </c>
      <c r="C199" s="11">
        <v>4.8148148148148152E-3</v>
      </c>
      <c r="D199" s="9" t="s">
        <v>1523</v>
      </c>
      <c r="E199" s="7">
        <f>334*1000</f>
        <v>334000</v>
      </c>
    </row>
    <row r="200" spans="1:5" x14ac:dyDescent="0.25">
      <c r="A200" s="7">
        <v>199</v>
      </c>
      <c r="B200" s="10" t="s">
        <v>386</v>
      </c>
      <c r="C200" s="11">
        <v>3.6921296296296298E-3</v>
      </c>
      <c r="D200" s="9" t="s">
        <v>1523</v>
      </c>
      <c r="E200" s="7">
        <f>46*1000</f>
        <v>46000</v>
      </c>
    </row>
    <row r="201" spans="1:5" x14ac:dyDescent="0.25">
      <c r="A201" s="7">
        <v>200</v>
      </c>
      <c r="B201" s="10" t="s">
        <v>388</v>
      </c>
      <c r="C201" s="11">
        <v>2.6620370370370374E-3</v>
      </c>
      <c r="D201" s="9" t="s">
        <v>1523</v>
      </c>
      <c r="E201" s="7">
        <f>39*1000</f>
        <v>39000</v>
      </c>
    </row>
    <row r="202" spans="1:5" x14ac:dyDescent="0.25">
      <c r="A202" s="7">
        <v>201</v>
      </c>
      <c r="B202" s="10" t="s">
        <v>390</v>
      </c>
      <c r="C202" s="11">
        <v>2.7430555555555559E-3</v>
      </c>
      <c r="D202" s="9" t="s">
        <v>1523</v>
      </c>
      <c r="E202" s="7">
        <f>351*1000</f>
        <v>351000</v>
      </c>
    </row>
    <row r="203" spans="1:5" x14ac:dyDescent="0.25">
      <c r="A203" s="7">
        <v>202</v>
      </c>
      <c r="B203" s="10" t="s">
        <v>392</v>
      </c>
      <c r="C203" s="11">
        <v>9.5138888888888894E-3</v>
      </c>
      <c r="D203" s="9" t="s">
        <v>1523</v>
      </c>
      <c r="E203" s="7">
        <f>90*1000</f>
        <v>90000</v>
      </c>
    </row>
    <row r="204" spans="1:5" x14ac:dyDescent="0.25">
      <c r="A204" s="7">
        <v>203</v>
      </c>
      <c r="B204" s="10" t="s">
        <v>394</v>
      </c>
      <c r="C204" s="11">
        <v>6.0509259259259263E-2</v>
      </c>
      <c r="D204" s="9" t="s">
        <v>1523</v>
      </c>
      <c r="E204" s="7">
        <f>177*1000</f>
        <v>177000</v>
      </c>
    </row>
    <row r="205" spans="1:5" x14ac:dyDescent="0.25">
      <c r="A205" s="7">
        <v>204</v>
      </c>
      <c r="B205" s="10" t="s">
        <v>396</v>
      </c>
      <c r="C205" s="11">
        <v>4.9768518518518521E-3</v>
      </c>
      <c r="D205" s="9" t="s">
        <v>1523</v>
      </c>
      <c r="E205" s="7">
        <f>63*1000</f>
        <v>63000</v>
      </c>
    </row>
    <row r="206" spans="1:5" x14ac:dyDescent="0.25">
      <c r="A206" s="7">
        <v>205</v>
      </c>
      <c r="B206" s="10" t="s">
        <v>398</v>
      </c>
      <c r="C206" s="11">
        <v>1.6203703703703703E-3</v>
      </c>
      <c r="D206" s="9" t="s">
        <v>1524</v>
      </c>
      <c r="E206" s="7">
        <f>57*1000</f>
        <v>57000</v>
      </c>
    </row>
    <row r="207" spans="1:5" x14ac:dyDescent="0.25">
      <c r="A207" s="7">
        <v>206</v>
      </c>
      <c r="B207" s="10" t="s">
        <v>400</v>
      </c>
      <c r="C207" s="11">
        <v>6.3888888888888884E-3</v>
      </c>
      <c r="D207" s="9" t="s">
        <v>1524</v>
      </c>
      <c r="E207" s="7">
        <f>122*1000</f>
        <v>122000</v>
      </c>
    </row>
    <row r="208" spans="1:5" x14ac:dyDescent="0.25">
      <c r="A208" s="7">
        <v>207</v>
      </c>
      <c r="B208" s="10" t="s">
        <v>402</v>
      </c>
      <c r="C208" s="11">
        <v>4.4212962962962956E-3</v>
      </c>
      <c r="D208" s="9" t="s">
        <v>1524</v>
      </c>
      <c r="E208" s="7">
        <f>44*1000</f>
        <v>44000</v>
      </c>
    </row>
    <row r="209" spans="1:5" x14ac:dyDescent="0.25">
      <c r="A209" s="7">
        <v>208</v>
      </c>
      <c r="B209" s="10" t="s">
        <v>404</v>
      </c>
      <c r="C209" s="11">
        <v>6.3773148148148148E-3</v>
      </c>
      <c r="D209" s="9" t="s">
        <v>1524</v>
      </c>
      <c r="E209" s="7">
        <f>15*1000</f>
        <v>15000</v>
      </c>
    </row>
    <row r="210" spans="1:5" x14ac:dyDescent="0.25">
      <c r="A210" s="7">
        <v>209</v>
      </c>
      <c r="B210" s="10" t="s">
        <v>406</v>
      </c>
      <c r="C210" s="11">
        <v>9.5138888888888894E-3</v>
      </c>
      <c r="D210" s="9" t="s">
        <v>1524</v>
      </c>
      <c r="E210" s="7">
        <f>59*1000</f>
        <v>59000</v>
      </c>
    </row>
    <row r="211" spans="1:5" x14ac:dyDescent="0.25">
      <c r="A211" s="7">
        <v>210</v>
      </c>
      <c r="B211" s="10" t="s">
        <v>408</v>
      </c>
      <c r="C211" s="11">
        <v>4.6527777777777774E-3</v>
      </c>
      <c r="D211" s="9" t="s">
        <v>1524</v>
      </c>
      <c r="E211" s="7">
        <f>29*1000</f>
        <v>29000</v>
      </c>
    </row>
    <row r="212" spans="1:5" x14ac:dyDescent="0.25">
      <c r="A212" s="7">
        <v>211</v>
      </c>
      <c r="B212" s="10" t="s">
        <v>410</v>
      </c>
      <c r="C212" s="11">
        <v>3.2638888888888891E-3</v>
      </c>
      <c r="D212" s="9" t="s">
        <v>1524</v>
      </c>
      <c r="E212" s="7">
        <f>37*1000</f>
        <v>37000</v>
      </c>
    </row>
    <row r="213" spans="1:5" x14ac:dyDescent="0.25">
      <c r="A213" s="7">
        <v>212</v>
      </c>
      <c r="B213" s="10" t="s">
        <v>412</v>
      </c>
      <c r="C213" s="11">
        <v>8.8888888888888889E-3</v>
      </c>
      <c r="D213" s="9" t="s">
        <v>1524</v>
      </c>
      <c r="E213" s="7">
        <f>60*1000</f>
        <v>60000</v>
      </c>
    </row>
    <row r="214" spans="1:5" x14ac:dyDescent="0.25">
      <c r="A214" s="7">
        <v>213</v>
      </c>
      <c r="B214" s="10" t="s">
        <v>414</v>
      </c>
      <c r="C214" s="11">
        <v>2.0717592592592593E-3</v>
      </c>
      <c r="D214" s="9" t="s">
        <v>1524</v>
      </c>
      <c r="E214" s="7">
        <f>16*1000</f>
        <v>16000</v>
      </c>
    </row>
    <row r="215" spans="1:5" x14ac:dyDescent="0.25">
      <c r="A215" s="7">
        <v>214</v>
      </c>
      <c r="B215" s="10" t="s">
        <v>416</v>
      </c>
      <c r="C215" s="11">
        <v>6.4004629629629628E-3</v>
      </c>
      <c r="D215" s="9" t="s">
        <v>1524</v>
      </c>
      <c r="E215" s="7">
        <f>33*1000</f>
        <v>33000</v>
      </c>
    </row>
    <row r="216" spans="1:5" x14ac:dyDescent="0.25">
      <c r="A216" s="7">
        <v>215</v>
      </c>
      <c r="B216" s="10" t="s">
        <v>418</v>
      </c>
      <c r="C216" s="11">
        <v>1.5162037037037036E-3</v>
      </c>
      <c r="D216" s="9" t="s">
        <v>1524</v>
      </c>
      <c r="E216" s="7">
        <f>34*1000</f>
        <v>34000</v>
      </c>
    </row>
    <row r="217" spans="1:5" x14ac:dyDescent="0.25">
      <c r="A217" s="7">
        <v>216</v>
      </c>
      <c r="B217" s="10" t="s">
        <v>420</v>
      </c>
      <c r="C217" s="11">
        <v>8.0439814814814818E-3</v>
      </c>
      <c r="D217" s="9" t="s">
        <v>1524</v>
      </c>
      <c r="E217" s="7">
        <f>45*1000</f>
        <v>45000</v>
      </c>
    </row>
    <row r="218" spans="1:5" x14ac:dyDescent="0.25">
      <c r="A218" s="7">
        <v>217</v>
      </c>
      <c r="B218" s="10" t="s">
        <v>422</v>
      </c>
      <c r="C218" s="11">
        <v>5.5787037037037038E-3</v>
      </c>
      <c r="D218" s="9" t="s">
        <v>1524</v>
      </c>
      <c r="E218" s="7">
        <f>154*1000</f>
        <v>154000</v>
      </c>
    </row>
    <row r="219" spans="1:5" x14ac:dyDescent="0.25">
      <c r="A219" s="7">
        <v>218</v>
      </c>
      <c r="B219" s="10" t="s">
        <v>424</v>
      </c>
      <c r="C219" s="11">
        <v>9.1435185185185185E-4</v>
      </c>
      <c r="D219" s="9" t="s">
        <v>1524</v>
      </c>
      <c r="E219" s="7">
        <f>119*1000</f>
        <v>119000</v>
      </c>
    </row>
    <row r="220" spans="1:5" x14ac:dyDescent="0.25">
      <c r="A220" s="7">
        <v>219</v>
      </c>
      <c r="B220" s="10" t="s">
        <v>426</v>
      </c>
      <c r="C220" s="11">
        <v>7.2106481481481475E-3</v>
      </c>
      <c r="D220" s="9" t="s">
        <v>1524</v>
      </c>
      <c r="E220" s="7">
        <f>68*1000</f>
        <v>68000</v>
      </c>
    </row>
    <row r="221" spans="1:5" x14ac:dyDescent="0.25">
      <c r="A221" s="7">
        <v>220</v>
      </c>
      <c r="B221" s="10" t="s">
        <v>428</v>
      </c>
      <c r="C221" s="11">
        <v>9.3750000000000007E-4</v>
      </c>
      <c r="D221" s="9" t="s">
        <v>1524</v>
      </c>
      <c r="E221" s="7">
        <f>32*1000</f>
        <v>32000</v>
      </c>
    </row>
    <row r="222" spans="1:5" x14ac:dyDescent="0.25">
      <c r="A222" s="7">
        <v>221</v>
      </c>
      <c r="B222" s="10" t="s">
        <v>430</v>
      </c>
      <c r="C222" s="11">
        <v>1.1967592592592592E-2</v>
      </c>
      <c r="D222" s="9" t="s">
        <v>1525</v>
      </c>
      <c r="E222" s="7">
        <f>93*1000</f>
        <v>93000</v>
      </c>
    </row>
    <row r="223" spans="1:5" x14ac:dyDescent="0.25">
      <c r="A223" s="7">
        <v>222</v>
      </c>
      <c r="B223" s="10" t="s">
        <v>432</v>
      </c>
      <c r="C223" s="11">
        <v>7.6504629629629631E-3</v>
      </c>
      <c r="D223" s="9" t="s">
        <v>1525</v>
      </c>
      <c r="E223" s="7">
        <f>330*1000</f>
        <v>330000</v>
      </c>
    </row>
    <row r="224" spans="1:5" x14ac:dyDescent="0.25">
      <c r="A224" s="7">
        <v>223</v>
      </c>
      <c r="B224" s="10" t="s">
        <v>434</v>
      </c>
      <c r="C224" s="11">
        <v>1.1689814814814816E-3</v>
      </c>
      <c r="D224" s="9" t="s">
        <v>1525</v>
      </c>
      <c r="E224" s="7">
        <f>29*1000</f>
        <v>29000</v>
      </c>
    </row>
    <row r="225" spans="1:5" x14ac:dyDescent="0.25">
      <c r="A225" s="7">
        <v>224</v>
      </c>
      <c r="B225" s="10" t="s">
        <v>436</v>
      </c>
      <c r="C225" s="11">
        <v>3.6111111111111114E-3</v>
      </c>
      <c r="D225" s="9" t="s">
        <v>1525</v>
      </c>
      <c r="E225" s="7">
        <f>69*1000</f>
        <v>69000</v>
      </c>
    </row>
    <row r="226" spans="1:5" x14ac:dyDescent="0.25">
      <c r="A226" s="7">
        <v>225</v>
      </c>
      <c r="B226" s="10" t="s">
        <v>438</v>
      </c>
      <c r="C226" s="11">
        <v>2.615740740740741E-3</v>
      </c>
      <c r="D226" s="9" t="s">
        <v>1525</v>
      </c>
      <c r="E226" s="7">
        <f>151*1000</f>
        <v>151000</v>
      </c>
    </row>
    <row r="227" spans="1:5" x14ac:dyDescent="0.25">
      <c r="A227" s="7">
        <v>226</v>
      </c>
      <c r="B227" s="10" t="s">
        <v>440</v>
      </c>
      <c r="C227" s="11">
        <v>4.3981481481481484E-3</v>
      </c>
      <c r="D227" s="9" t="s">
        <v>1525</v>
      </c>
      <c r="E227" s="7">
        <f>23*1000</f>
        <v>23000</v>
      </c>
    </row>
    <row r="228" spans="1:5" x14ac:dyDescent="0.25">
      <c r="A228" s="7">
        <v>227</v>
      </c>
      <c r="B228" s="10" t="s">
        <v>442</v>
      </c>
      <c r="C228" s="11">
        <v>2.6620370370370374E-3</v>
      </c>
      <c r="D228" s="9" t="s">
        <v>1525</v>
      </c>
      <c r="E228" s="7">
        <f>103*1000</f>
        <v>103000</v>
      </c>
    </row>
    <row r="229" spans="1:5" x14ac:dyDescent="0.25">
      <c r="A229" s="7">
        <v>228</v>
      </c>
      <c r="B229" s="10" t="s">
        <v>444</v>
      </c>
      <c r="C229" s="11">
        <v>3.1365740740740742E-3</v>
      </c>
      <c r="D229" s="9" t="s">
        <v>1525</v>
      </c>
      <c r="E229" s="7">
        <f>25*1000</f>
        <v>25000</v>
      </c>
    </row>
    <row r="230" spans="1:5" x14ac:dyDescent="0.25">
      <c r="A230" s="7">
        <v>229</v>
      </c>
      <c r="B230" s="10" t="s">
        <v>446</v>
      </c>
      <c r="C230" s="11">
        <v>4.5833333333333334E-3</v>
      </c>
      <c r="D230" s="9" t="s">
        <v>1525</v>
      </c>
      <c r="E230" s="7">
        <f>438*1000</f>
        <v>438000</v>
      </c>
    </row>
    <row r="231" spans="1:5" x14ac:dyDescent="0.25">
      <c r="A231" s="7">
        <v>230</v>
      </c>
      <c r="B231" s="10" t="s">
        <v>448</v>
      </c>
      <c r="C231" s="11">
        <v>2.9976851851851848E-3</v>
      </c>
      <c r="D231" s="9" t="s">
        <v>1525</v>
      </c>
      <c r="E231" s="7">
        <f>43*1000</f>
        <v>43000</v>
      </c>
    </row>
    <row r="232" spans="1:5" x14ac:dyDescent="0.25">
      <c r="A232" s="7">
        <v>231</v>
      </c>
      <c r="B232" s="10" t="s">
        <v>450</v>
      </c>
      <c r="C232" s="11">
        <v>4.155092592592593E-3</v>
      </c>
      <c r="D232" s="9" t="s">
        <v>1525</v>
      </c>
      <c r="E232" s="7">
        <f>29*1000</f>
        <v>29000</v>
      </c>
    </row>
    <row r="233" spans="1:5" x14ac:dyDescent="0.25">
      <c r="A233" s="7">
        <v>232</v>
      </c>
      <c r="B233" s="10" t="s">
        <v>451</v>
      </c>
      <c r="C233" s="11">
        <v>3.0092592592592588E-3</v>
      </c>
      <c r="D233" s="9" t="s">
        <v>1525</v>
      </c>
      <c r="E233" s="7">
        <f>29*1000</f>
        <v>29000</v>
      </c>
    </row>
    <row r="234" spans="1:5" x14ac:dyDescent="0.25">
      <c r="A234" s="7">
        <v>233</v>
      </c>
      <c r="B234" s="10" t="s">
        <v>452</v>
      </c>
      <c r="C234" s="11">
        <v>3.425925925925926E-3</v>
      </c>
      <c r="D234" s="9" t="s">
        <v>1525</v>
      </c>
      <c r="E234" s="7">
        <f>13*1000</f>
        <v>13000</v>
      </c>
    </row>
    <row r="235" spans="1:5" x14ac:dyDescent="0.25">
      <c r="A235" s="7">
        <v>234</v>
      </c>
      <c r="B235" s="10" t="s">
        <v>454</v>
      </c>
      <c r="C235" s="11">
        <v>3.37962962962963E-3</v>
      </c>
      <c r="D235" s="9" t="s">
        <v>1525</v>
      </c>
      <c r="E235" s="7">
        <f>29*1000</f>
        <v>29000</v>
      </c>
    </row>
    <row r="236" spans="1:5" x14ac:dyDescent="0.25">
      <c r="A236" s="7">
        <v>235</v>
      </c>
      <c r="B236" s="10" t="s">
        <v>455</v>
      </c>
      <c r="C236" s="11">
        <v>4.2361111111111106E-3</v>
      </c>
      <c r="D236" s="9" t="s">
        <v>1525</v>
      </c>
      <c r="E236" s="7">
        <f>18*1000</f>
        <v>18000</v>
      </c>
    </row>
    <row r="237" spans="1:5" x14ac:dyDescent="0.25">
      <c r="A237" s="7">
        <v>236</v>
      </c>
      <c r="B237" s="10" t="s">
        <v>457</v>
      </c>
      <c r="C237" s="11">
        <v>1.0879629629629629E-3</v>
      </c>
      <c r="D237" s="9" t="s">
        <v>1525</v>
      </c>
      <c r="E237" s="7">
        <f>53*1000</f>
        <v>53000</v>
      </c>
    </row>
    <row r="238" spans="1:5" x14ac:dyDescent="0.25">
      <c r="A238" s="7">
        <v>237</v>
      </c>
      <c r="B238" s="10" t="s">
        <v>459</v>
      </c>
      <c r="C238" s="11">
        <v>3.3553240740740745E-2</v>
      </c>
      <c r="D238" s="9" t="s">
        <v>1525</v>
      </c>
      <c r="E238" s="7">
        <f>42*1000</f>
        <v>42000</v>
      </c>
    </row>
    <row r="239" spans="1:5" x14ac:dyDescent="0.25">
      <c r="A239" s="7">
        <v>238</v>
      </c>
      <c r="B239" s="10" t="s">
        <v>461</v>
      </c>
      <c r="C239" s="11">
        <v>3.6574074074074074E-3</v>
      </c>
      <c r="D239" s="9" t="s">
        <v>1525</v>
      </c>
      <c r="E239" s="7">
        <f>80*1000</f>
        <v>80000</v>
      </c>
    </row>
    <row r="240" spans="1:5" x14ac:dyDescent="0.25">
      <c r="A240" s="7">
        <v>239</v>
      </c>
      <c r="B240" s="10" t="s">
        <v>463</v>
      </c>
      <c r="C240" s="11">
        <v>1.1284722222222222E-2</v>
      </c>
      <c r="D240" s="9" t="s">
        <v>1525</v>
      </c>
      <c r="E240" s="7">
        <f>97*1000</f>
        <v>97000</v>
      </c>
    </row>
    <row r="241" spans="1:5" x14ac:dyDescent="0.25">
      <c r="A241" s="7">
        <v>240</v>
      </c>
      <c r="B241" s="10" t="s">
        <v>465</v>
      </c>
      <c r="C241" s="11">
        <v>2.7662037037037034E-3</v>
      </c>
      <c r="D241" s="9" t="s">
        <v>1526</v>
      </c>
      <c r="E241" s="7">
        <f>41*1000</f>
        <v>41000</v>
      </c>
    </row>
    <row r="242" spans="1:5" x14ac:dyDescent="0.25">
      <c r="A242" s="7">
        <v>241</v>
      </c>
      <c r="B242" s="10" t="s">
        <v>467</v>
      </c>
      <c r="C242" s="11">
        <v>1.5856481481481479E-3</v>
      </c>
      <c r="D242" s="9" t="s">
        <v>1526</v>
      </c>
      <c r="E242" s="7">
        <f>28*1000</f>
        <v>28000</v>
      </c>
    </row>
    <row r="243" spans="1:5" x14ac:dyDescent="0.25">
      <c r="A243" s="7">
        <v>242</v>
      </c>
      <c r="B243" s="10" t="s">
        <v>469</v>
      </c>
      <c r="C243" s="11">
        <v>2.8703703703703708E-3</v>
      </c>
      <c r="D243" s="9" t="s">
        <v>1526</v>
      </c>
      <c r="E243" s="7">
        <f>45*1000</f>
        <v>45000</v>
      </c>
    </row>
    <row r="244" spans="1:5" x14ac:dyDescent="0.25">
      <c r="A244" s="7">
        <v>243</v>
      </c>
      <c r="B244" s="10" t="s">
        <v>471</v>
      </c>
      <c r="C244" s="11">
        <v>6.145833333333333E-3</v>
      </c>
      <c r="D244" s="9" t="s">
        <v>1526</v>
      </c>
      <c r="E244" s="7">
        <f>24*1000</f>
        <v>24000</v>
      </c>
    </row>
    <row r="245" spans="1:5" x14ac:dyDescent="0.25">
      <c r="A245" s="7">
        <v>244</v>
      </c>
      <c r="B245" s="10" t="s">
        <v>473</v>
      </c>
      <c r="C245" s="11">
        <v>3.645833333333333E-3</v>
      </c>
      <c r="D245" s="9" t="s">
        <v>1526</v>
      </c>
      <c r="E245" s="7">
        <f>172*1000</f>
        <v>172000</v>
      </c>
    </row>
    <row r="246" spans="1:5" x14ac:dyDescent="0.25">
      <c r="A246" s="7">
        <v>245</v>
      </c>
      <c r="B246" s="10" t="s">
        <v>475</v>
      </c>
      <c r="C246" s="11">
        <v>1.0069444444444444E-3</v>
      </c>
      <c r="D246" s="9" t="s">
        <v>1526</v>
      </c>
      <c r="E246" s="7">
        <f>7.6*1000</f>
        <v>7600</v>
      </c>
    </row>
    <row r="247" spans="1:5" x14ac:dyDescent="0.25">
      <c r="A247" s="7">
        <v>246</v>
      </c>
      <c r="B247" s="10" t="s">
        <v>477</v>
      </c>
      <c r="C247" s="11">
        <v>6.168981481481481E-3</v>
      </c>
      <c r="D247" s="9" t="s">
        <v>1526</v>
      </c>
      <c r="E247" s="7">
        <f>33*1000</f>
        <v>33000</v>
      </c>
    </row>
    <row r="248" spans="1:5" x14ac:dyDescent="0.25">
      <c r="A248" s="7">
        <v>247</v>
      </c>
      <c r="B248" s="10" t="s">
        <v>479</v>
      </c>
      <c r="C248" s="11">
        <v>2.1527777777777778E-3</v>
      </c>
      <c r="D248" s="9" t="s">
        <v>1526</v>
      </c>
      <c r="E248" s="7">
        <f>250*1000</f>
        <v>250000</v>
      </c>
    </row>
    <row r="249" spans="1:5" x14ac:dyDescent="0.25">
      <c r="A249" s="7">
        <v>248</v>
      </c>
      <c r="B249" s="10" t="s">
        <v>481</v>
      </c>
      <c r="C249" s="11">
        <v>3.3564814814814811E-3</v>
      </c>
      <c r="D249" s="9" t="s">
        <v>1526</v>
      </c>
      <c r="E249" s="7">
        <f>30*1000</f>
        <v>30000</v>
      </c>
    </row>
    <row r="250" spans="1:5" x14ac:dyDescent="0.25">
      <c r="A250" s="7">
        <v>249</v>
      </c>
      <c r="B250" s="10" t="s">
        <v>483</v>
      </c>
      <c r="C250" s="11">
        <v>2.673611111111111E-3</v>
      </c>
      <c r="D250" s="9" t="s">
        <v>1526</v>
      </c>
      <c r="E250" s="7">
        <f>43*1000</f>
        <v>43000</v>
      </c>
    </row>
    <row r="251" spans="1:5" x14ac:dyDescent="0.25">
      <c r="A251" s="7">
        <v>250</v>
      </c>
      <c r="B251" s="10" t="s">
        <v>485</v>
      </c>
      <c r="C251" s="11">
        <v>6.2037037037037043E-3</v>
      </c>
      <c r="D251" s="9" t="s">
        <v>1526</v>
      </c>
      <c r="E251" s="7">
        <f>27*1000</f>
        <v>27000</v>
      </c>
    </row>
    <row r="252" spans="1:5" x14ac:dyDescent="0.25">
      <c r="A252" s="7">
        <v>251</v>
      </c>
      <c r="B252" s="10" t="s">
        <v>487</v>
      </c>
      <c r="C252" s="11">
        <v>1.0162037037037037E-2</v>
      </c>
      <c r="D252" s="9" t="s">
        <v>1526</v>
      </c>
      <c r="E252" s="7">
        <f>30*1000</f>
        <v>30000</v>
      </c>
    </row>
    <row r="253" spans="1:5" x14ac:dyDescent="0.25">
      <c r="A253" s="7">
        <v>252</v>
      </c>
      <c r="B253" s="10" t="s">
        <v>488</v>
      </c>
      <c r="C253" s="11">
        <v>2.9513888888888888E-3</v>
      </c>
      <c r="D253" s="9" t="s">
        <v>1526</v>
      </c>
      <c r="E253" s="7">
        <f>54*1000</f>
        <v>54000</v>
      </c>
    </row>
    <row r="254" spans="1:5" x14ac:dyDescent="0.25">
      <c r="A254" s="7">
        <v>253</v>
      </c>
      <c r="B254" s="10" t="s">
        <v>490</v>
      </c>
      <c r="C254" s="11">
        <v>6.3310185185185197E-3</v>
      </c>
      <c r="D254" s="9" t="s">
        <v>1526</v>
      </c>
      <c r="E254" s="7">
        <f>59*1000</f>
        <v>59000</v>
      </c>
    </row>
    <row r="255" spans="1:5" x14ac:dyDescent="0.25">
      <c r="A255" s="7">
        <v>254</v>
      </c>
      <c r="B255" s="10" t="s">
        <v>492</v>
      </c>
      <c r="C255" s="11">
        <v>1.5740740740740741E-3</v>
      </c>
      <c r="D255" s="9" t="s">
        <v>1526</v>
      </c>
      <c r="E255" s="7">
        <f>59*1000</f>
        <v>59000</v>
      </c>
    </row>
    <row r="256" spans="1:5" x14ac:dyDescent="0.25">
      <c r="A256" s="7">
        <v>255</v>
      </c>
      <c r="B256" s="10" t="s">
        <v>493</v>
      </c>
      <c r="C256" s="11">
        <v>8.9120370370370378E-3</v>
      </c>
      <c r="D256" s="9" t="s">
        <v>1526</v>
      </c>
      <c r="E256" s="7">
        <f>8.8*1000</f>
        <v>8800</v>
      </c>
    </row>
    <row r="257" spans="1:5" x14ac:dyDescent="0.25">
      <c r="A257" s="7">
        <v>256</v>
      </c>
      <c r="B257" s="10" t="s">
        <v>495</v>
      </c>
      <c r="C257" s="11">
        <v>8.7615740740740744E-3</v>
      </c>
      <c r="D257" s="9" t="s">
        <v>1526</v>
      </c>
      <c r="E257" s="7">
        <f>5.6*1000</f>
        <v>5600</v>
      </c>
    </row>
    <row r="258" spans="1:5" x14ac:dyDescent="0.25">
      <c r="A258" s="7">
        <v>257</v>
      </c>
      <c r="B258" s="10" t="s">
        <v>497</v>
      </c>
      <c r="C258" s="11">
        <v>8.8310185185185176E-3</v>
      </c>
      <c r="D258" s="9" t="s">
        <v>1526</v>
      </c>
      <c r="E258" s="7">
        <f>6.2*1000</f>
        <v>6200</v>
      </c>
    </row>
    <row r="259" spans="1:5" x14ac:dyDescent="0.25">
      <c r="A259" s="7">
        <v>258</v>
      </c>
      <c r="B259" s="10" t="s">
        <v>499</v>
      </c>
      <c r="C259" s="11">
        <v>8.9004629629629625E-3</v>
      </c>
      <c r="D259" s="9" t="s">
        <v>1526</v>
      </c>
      <c r="E259" s="7">
        <f>3*1000</f>
        <v>3000</v>
      </c>
    </row>
    <row r="260" spans="1:5" x14ac:dyDescent="0.25">
      <c r="A260" s="7">
        <v>259</v>
      </c>
      <c r="B260" s="10" t="s">
        <v>501</v>
      </c>
      <c r="C260" s="11">
        <v>8.726851851851852E-3</v>
      </c>
      <c r="D260" s="9" t="s">
        <v>1526</v>
      </c>
      <c r="E260" s="7">
        <f>4*1000</f>
        <v>4000</v>
      </c>
    </row>
    <row r="261" spans="1:5" x14ac:dyDescent="0.25">
      <c r="A261" s="7">
        <v>260</v>
      </c>
      <c r="B261" s="10" t="s">
        <v>503</v>
      </c>
      <c r="C261" s="11">
        <v>4.8032407407407407E-3</v>
      </c>
      <c r="D261" s="9" t="s">
        <v>1526</v>
      </c>
      <c r="E261" s="7">
        <f>40*1000</f>
        <v>40000</v>
      </c>
    </row>
    <row r="262" spans="1:5" x14ac:dyDescent="0.25">
      <c r="A262" s="7">
        <v>261</v>
      </c>
      <c r="B262" s="10" t="s">
        <v>505</v>
      </c>
      <c r="C262" s="11">
        <v>8.6226851851851846E-3</v>
      </c>
      <c r="D262" s="9" t="s">
        <v>1527</v>
      </c>
      <c r="E262" s="7">
        <f>9.3*1000</f>
        <v>9300</v>
      </c>
    </row>
    <row r="263" spans="1:5" x14ac:dyDescent="0.25">
      <c r="A263" s="7">
        <v>262</v>
      </c>
      <c r="B263" s="10" t="s">
        <v>507</v>
      </c>
      <c r="C263" s="11">
        <v>8.5879629629629622E-3</v>
      </c>
      <c r="D263" s="9" t="s">
        <v>1527</v>
      </c>
      <c r="E263" s="7">
        <f>12*1000</f>
        <v>12000</v>
      </c>
    </row>
    <row r="264" spans="1:5" x14ac:dyDescent="0.25">
      <c r="A264" s="7">
        <v>263</v>
      </c>
      <c r="B264" s="10" t="s">
        <v>509</v>
      </c>
      <c r="C264" s="11">
        <v>6.2847222222222228E-3</v>
      </c>
      <c r="D264" s="9" t="s">
        <v>1527</v>
      </c>
      <c r="E264" s="7">
        <f>10*1000</f>
        <v>10000</v>
      </c>
    </row>
    <row r="265" spans="1:5" x14ac:dyDescent="0.25">
      <c r="A265" s="7">
        <v>264</v>
      </c>
      <c r="B265" s="10" t="s">
        <v>511</v>
      </c>
      <c r="C265" s="11">
        <v>5.8680555555555543E-3</v>
      </c>
      <c r="D265" s="9" t="s">
        <v>1527</v>
      </c>
      <c r="E265" s="7">
        <f>19*1000</f>
        <v>19000</v>
      </c>
    </row>
    <row r="266" spans="1:5" x14ac:dyDescent="0.25">
      <c r="A266" s="7">
        <v>265</v>
      </c>
      <c r="B266" s="10" t="s">
        <v>513</v>
      </c>
      <c r="C266" s="11">
        <v>2.1759259259259258E-3</v>
      </c>
      <c r="D266" s="9" t="s">
        <v>1527</v>
      </c>
      <c r="E266" s="7">
        <f>27*1000</f>
        <v>27000</v>
      </c>
    </row>
    <row r="267" spans="1:5" x14ac:dyDescent="0.25">
      <c r="A267" s="7">
        <v>266</v>
      </c>
      <c r="B267" s="10" t="s">
        <v>515</v>
      </c>
      <c r="C267" s="11">
        <v>3.1944444444444442E-3</v>
      </c>
      <c r="D267" s="9" t="s">
        <v>1527</v>
      </c>
      <c r="E267" s="7">
        <f>83*1000</f>
        <v>83000</v>
      </c>
    </row>
    <row r="268" spans="1:5" x14ac:dyDescent="0.25">
      <c r="A268" s="7">
        <v>267</v>
      </c>
      <c r="B268" s="10" t="s">
        <v>517</v>
      </c>
      <c r="C268" s="11">
        <v>6.8055555555555569E-3</v>
      </c>
      <c r="D268" s="9" t="s">
        <v>1527</v>
      </c>
      <c r="E268" s="7">
        <f>213*1000</f>
        <v>213000</v>
      </c>
    </row>
    <row r="269" spans="1:5" x14ac:dyDescent="0.25">
      <c r="A269" s="7">
        <v>268</v>
      </c>
      <c r="B269" s="10" t="s">
        <v>519</v>
      </c>
      <c r="C269" s="11">
        <v>3.7500000000000003E-3</v>
      </c>
      <c r="D269" s="9" t="s">
        <v>1527</v>
      </c>
      <c r="E269" s="7">
        <f>72*1000</f>
        <v>72000</v>
      </c>
    </row>
    <row r="270" spans="1:5" x14ac:dyDescent="0.25">
      <c r="A270" s="7">
        <v>269</v>
      </c>
      <c r="B270" s="10" t="s">
        <v>521</v>
      </c>
      <c r="C270" s="11">
        <v>5.5555555555555558E-3</v>
      </c>
      <c r="D270" s="9" t="s">
        <v>1527</v>
      </c>
      <c r="E270" s="7">
        <f>79*1000</f>
        <v>79000</v>
      </c>
    </row>
    <row r="271" spans="1:5" x14ac:dyDescent="0.25">
      <c r="A271" s="7">
        <v>270</v>
      </c>
      <c r="B271" s="10" t="s">
        <v>523</v>
      </c>
      <c r="C271" s="11">
        <v>2.0138888888888888E-3</v>
      </c>
      <c r="D271" s="9" t="s">
        <v>1527</v>
      </c>
      <c r="E271" s="7">
        <f>61*1000</f>
        <v>61000</v>
      </c>
    </row>
    <row r="272" spans="1:5" x14ac:dyDescent="0.25">
      <c r="A272" s="7">
        <v>271</v>
      </c>
      <c r="B272" s="10" t="s">
        <v>525</v>
      </c>
      <c r="C272" s="11">
        <v>1.7800925925925925E-2</v>
      </c>
      <c r="D272" s="9" t="s">
        <v>1527</v>
      </c>
      <c r="E272" s="7">
        <f>189*1000</f>
        <v>189000</v>
      </c>
    </row>
    <row r="273" spans="1:5" x14ac:dyDescent="0.25">
      <c r="A273" s="7">
        <v>272</v>
      </c>
      <c r="B273" s="10" t="s">
        <v>527</v>
      </c>
      <c r="C273" s="11">
        <v>5.2777777777777771E-3</v>
      </c>
      <c r="D273" s="9" t="s">
        <v>1527</v>
      </c>
      <c r="E273" s="7">
        <f>36*1000</f>
        <v>36000</v>
      </c>
    </row>
    <row r="274" spans="1:5" x14ac:dyDescent="0.25">
      <c r="A274" s="7">
        <v>273</v>
      </c>
      <c r="B274" s="10" t="s">
        <v>529</v>
      </c>
      <c r="C274" s="11">
        <v>7.3379629629629628E-3</v>
      </c>
      <c r="D274" s="9" t="s">
        <v>1527</v>
      </c>
      <c r="E274" s="7">
        <f>341*1000</f>
        <v>341000</v>
      </c>
    </row>
    <row r="275" spans="1:5" x14ac:dyDescent="0.25">
      <c r="A275" s="7">
        <v>274</v>
      </c>
      <c r="B275" s="10" t="s">
        <v>531</v>
      </c>
      <c r="C275" s="11">
        <v>5.3240740740740748E-3</v>
      </c>
      <c r="D275" s="9" t="s">
        <v>1527</v>
      </c>
      <c r="E275" s="7">
        <f>27*1000</f>
        <v>27000</v>
      </c>
    </row>
    <row r="276" spans="1:5" x14ac:dyDescent="0.25">
      <c r="A276" s="7">
        <v>275</v>
      </c>
      <c r="B276" s="10" t="s">
        <v>532</v>
      </c>
      <c r="C276" s="11">
        <v>7.4884259259259262E-3</v>
      </c>
      <c r="D276" s="9" t="s">
        <v>1527</v>
      </c>
      <c r="E276" s="7">
        <f>98*1000</f>
        <v>98000</v>
      </c>
    </row>
    <row r="277" spans="1:5" x14ac:dyDescent="0.25">
      <c r="A277" s="7">
        <v>276</v>
      </c>
      <c r="B277" s="10" t="s">
        <v>534</v>
      </c>
      <c r="C277" s="11">
        <v>7.69675925925926E-3</v>
      </c>
      <c r="D277" s="9" t="s">
        <v>1527</v>
      </c>
      <c r="E277" s="7">
        <f>33*1000</f>
        <v>33000</v>
      </c>
    </row>
    <row r="278" spans="1:5" x14ac:dyDescent="0.25">
      <c r="A278" s="7">
        <v>277</v>
      </c>
      <c r="B278" s="10" t="s">
        <v>536</v>
      </c>
      <c r="C278" s="11">
        <v>9.1087962962962971E-3</v>
      </c>
      <c r="D278" s="9" t="s">
        <v>1527</v>
      </c>
      <c r="E278" s="7">
        <f>64*1000</f>
        <v>64000</v>
      </c>
    </row>
    <row r="279" spans="1:5" x14ac:dyDescent="0.25">
      <c r="A279" s="7">
        <v>278</v>
      </c>
      <c r="B279" s="10" t="s">
        <v>538</v>
      </c>
      <c r="C279" s="11">
        <v>1.5162037037037036E-3</v>
      </c>
      <c r="D279" s="9" t="s">
        <v>1527</v>
      </c>
      <c r="E279" s="7">
        <f>21*1000</f>
        <v>21000</v>
      </c>
    </row>
    <row r="280" spans="1:5" x14ac:dyDescent="0.25">
      <c r="A280" s="7">
        <v>279</v>
      </c>
      <c r="B280" s="10" t="s">
        <v>540</v>
      </c>
      <c r="C280" s="11">
        <v>9.9074074074074082E-3</v>
      </c>
      <c r="D280" s="9" t="s">
        <v>1527</v>
      </c>
      <c r="E280" s="7">
        <f>53*1000</f>
        <v>53000</v>
      </c>
    </row>
    <row r="281" spans="1:5" x14ac:dyDescent="0.25">
      <c r="A281" s="7">
        <v>280</v>
      </c>
      <c r="B281" s="10" t="s">
        <v>542</v>
      </c>
      <c r="C281" s="11">
        <v>8.6226851851851846E-3</v>
      </c>
      <c r="D281" s="9" t="s">
        <v>1527</v>
      </c>
      <c r="E281" s="7">
        <f>122*1000</f>
        <v>122000</v>
      </c>
    </row>
    <row r="282" spans="1:5" x14ac:dyDescent="0.25">
      <c r="A282" s="7">
        <v>281</v>
      </c>
      <c r="B282" s="10" t="s">
        <v>544</v>
      </c>
      <c r="C282" s="11">
        <v>8.0787037037037043E-3</v>
      </c>
      <c r="D282" s="9" t="s">
        <v>1527</v>
      </c>
      <c r="E282" s="7">
        <f>79*1000</f>
        <v>79000</v>
      </c>
    </row>
    <row r="283" spans="1:5" x14ac:dyDescent="0.25">
      <c r="A283" s="7">
        <v>282</v>
      </c>
      <c r="B283" s="10" t="s">
        <v>545</v>
      </c>
      <c r="C283" s="11">
        <v>7.7083333333333335E-3</v>
      </c>
      <c r="D283" s="9" t="s">
        <v>1527</v>
      </c>
      <c r="E283" s="7">
        <f>46*1000</f>
        <v>46000</v>
      </c>
    </row>
    <row r="284" spans="1:5" x14ac:dyDescent="0.25">
      <c r="A284" s="7">
        <v>283</v>
      </c>
      <c r="B284" s="10" t="s">
        <v>547</v>
      </c>
      <c r="C284" s="11">
        <v>4.6180555555555558E-3</v>
      </c>
      <c r="D284" s="9" t="s">
        <v>1527</v>
      </c>
      <c r="E284" s="7">
        <f>30*1000</f>
        <v>30000</v>
      </c>
    </row>
    <row r="285" spans="1:5" x14ac:dyDescent="0.25">
      <c r="A285" s="7">
        <v>284</v>
      </c>
      <c r="B285" s="10" t="s">
        <v>549</v>
      </c>
      <c r="C285" s="11">
        <v>4.9305555555555552E-3</v>
      </c>
      <c r="D285" s="9" t="s">
        <v>1527</v>
      </c>
      <c r="E285" s="7">
        <f>38*1000</f>
        <v>38000</v>
      </c>
    </row>
    <row r="286" spans="1:5" x14ac:dyDescent="0.25">
      <c r="A286" s="7">
        <v>285</v>
      </c>
      <c r="B286" s="10" t="s">
        <v>551</v>
      </c>
      <c r="C286" s="11">
        <v>4.8379629629629632E-3</v>
      </c>
      <c r="D286" s="9" t="s">
        <v>1527</v>
      </c>
      <c r="E286" s="7">
        <f>63*1000</f>
        <v>63000</v>
      </c>
    </row>
    <row r="287" spans="1:5" x14ac:dyDescent="0.25">
      <c r="A287" s="7">
        <v>286</v>
      </c>
      <c r="B287" s="10" t="s">
        <v>553</v>
      </c>
      <c r="C287" s="11">
        <v>4.6296296296296302E-3</v>
      </c>
      <c r="D287" s="9" t="s">
        <v>1527</v>
      </c>
      <c r="E287" s="7">
        <f>73*1000</f>
        <v>73000</v>
      </c>
    </row>
    <row r="288" spans="1:5" x14ac:dyDescent="0.25">
      <c r="A288" s="7">
        <v>287</v>
      </c>
      <c r="B288" s="10" t="s">
        <v>555</v>
      </c>
      <c r="C288" s="11">
        <v>4.8263888888888887E-3</v>
      </c>
      <c r="D288" s="9" t="s">
        <v>1527</v>
      </c>
      <c r="E288" s="7">
        <f>30*1000</f>
        <v>30000</v>
      </c>
    </row>
    <row r="289" spans="1:5" x14ac:dyDescent="0.25">
      <c r="A289" s="7">
        <v>288</v>
      </c>
      <c r="B289" s="10" t="s">
        <v>556</v>
      </c>
      <c r="C289" s="11">
        <v>4.4675925925925933E-3</v>
      </c>
      <c r="D289" s="9" t="s">
        <v>1527</v>
      </c>
      <c r="E289" s="7">
        <f>49*1000</f>
        <v>49000</v>
      </c>
    </row>
    <row r="290" spans="1:5" x14ac:dyDescent="0.25">
      <c r="A290" s="7">
        <v>289</v>
      </c>
      <c r="B290" s="10" t="s">
        <v>558</v>
      </c>
      <c r="C290" s="11">
        <v>5.2662037037037035E-2</v>
      </c>
      <c r="D290" s="9" t="s">
        <v>1527</v>
      </c>
      <c r="E290" s="7">
        <f>67*1000</f>
        <v>67000</v>
      </c>
    </row>
    <row r="291" spans="1:5" x14ac:dyDescent="0.25">
      <c r="A291" s="7">
        <v>290</v>
      </c>
      <c r="B291" s="10" t="s">
        <v>560</v>
      </c>
      <c r="C291" s="11">
        <v>3.1481481481481482E-3</v>
      </c>
      <c r="D291" s="9" t="s">
        <v>1527</v>
      </c>
      <c r="E291" s="7">
        <f>50*1000</f>
        <v>50000</v>
      </c>
    </row>
    <row r="292" spans="1:5" x14ac:dyDescent="0.25">
      <c r="A292" s="7">
        <v>291</v>
      </c>
      <c r="B292" s="10" t="s">
        <v>562</v>
      </c>
      <c r="C292" s="11">
        <v>5.3240740740740748E-3</v>
      </c>
      <c r="D292" s="9" t="s">
        <v>1527</v>
      </c>
      <c r="E292" s="7">
        <f>64*1000</f>
        <v>64000</v>
      </c>
    </row>
    <row r="293" spans="1:5" x14ac:dyDescent="0.25">
      <c r="A293" s="7">
        <v>292</v>
      </c>
      <c r="B293" s="10" t="s">
        <v>563</v>
      </c>
      <c r="C293" s="11">
        <v>3.7847222222222223E-3</v>
      </c>
      <c r="D293" s="9" t="s">
        <v>1527</v>
      </c>
      <c r="E293" s="7">
        <f>21*1000</f>
        <v>21000</v>
      </c>
    </row>
    <row r="294" spans="1:5" x14ac:dyDescent="0.25">
      <c r="A294" s="7">
        <v>293</v>
      </c>
      <c r="B294" s="10" t="s">
        <v>564</v>
      </c>
      <c r="C294" s="11">
        <v>3.6689814814814814E-3</v>
      </c>
      <c r="D294" s="9" t="s">
        <v>1527</v>
      </c>
      <c r="E294" s="7">
        <f>27*1000</f>
        <v>27000</v>
      </c>
    </row>
    <row r="295" spans="1:5" x14ac:dyDescent="0.25">
      <c r="A295" s="7">
        <v>294</v>
      </c>
      <c r="B295" s="10" t="s">
        <v>565</v>
      </c>
      <c r="C295" s="11">
        <v>1.5856481481481479E-3</v>
      </c>
      <c r="D295" s="9" t="s">
        <v>1527</v>
      </c>
      <c r="E295" s="7">
        <f>27*1000</f>
        <v>27000</v>
      </c>
    </row>
    <row r="296" spans="1:5" x14ac:dyDescent="0.25">
      <c r="A296" s="7">
        <v>295</v>
      </c>
      <c r="B296" s="10" t="s">
        <v>566</v>
      </c>
      <c r="C296" s="11">
        <v>6.5740740740740733E-3</v>
      </c>
      <c r="D296" s="9" t="s">
        <v>1527</v>
      </c>
      <c r="E296" s="7">
        <f>40*1000</f>
        <v>40000</v>
      </c>
    </row>
    <row r="297" spans="1:5" x14ac:dyDescent="0.25">
      <c r="A297" s="7">
        <v>296</v>
      </c>
      <c r="B297" s="10" t="s">
        <v>568</v>
      </c>
      <c r="C297" s="11">
        <v>5.6597222222222222E-3</v>
      </c>
      <c r="D297" s="9" t="s">
        <v>1527</v>
      </c>
      <c r="E297" s="7">
        <f>34*1000</f>
        <v>34000</v>
      </c>
    </row>
    <row r="298" spans="1:5" x14ac:dyDescent="0.25">
      <c r="A298" s="7">
        <v>297</v>
      </c>
      <c r="B298" s="10" t="s">
        <v>570</v>
      </c>
      <c r="C298" s="11">
        <v>4.8229166666666663E-2</v>
      </c>
      <c r="D298" s="9" t="s">
        <v>1527</v>
      </c>
      <c r="E298" s="7">
        <f>393*1000</f>
        <v>393000</v>
      </c>
    </row>
    <row r="299" spans="1:5" x14ac:dyDescent="0.25">
      <c r="A299" s="7">
        <v>298</v>
      </c>
      <c r="B299" s="10" t="s">
        <v>572</v>
      </c>
      <c r="C299" s="11">
        <v>3.4375E-3</v>
      </c>
      <c r="D299" s="9" t="s">
        <v>1527</v>
      </c>
      <c r="E299" s="7">
        <f>18*1000</f>
        <v>18000</v>
      </c>
    </row>
    <row r="300" spans="1:5" x14ac:dyDescent="0.25">
      <c r="A300" s="7">
        <v>299</v>
      </c>
      <c r="B300" s="10" t="s">
        <v>574</v>
      </c>
      <c r="C300" s="11">
        <v>7.1874999999999994E-3</v>
      </c>
      <c r="D300" s="9" t="s">
        <v>1527</v>
      </c>
      <c r="E300" s="7">
        <f>44*1000</f>
        <v>44000</v>
      </c>
    </row>
    <row r="301" spans="1:5" x14ac:dyDescent="0.25">
      <c r="A301" s="7">
        <v>300</v>
      </c>
      <c r="B301" s="10" t="s">
        <v>576</v>
      </c>
      <c r="C301" s="11">
        <v>9.3749999999999997E-3</v>
      </c>
      <c r="D301" s="9" t="s">
        <v>1527</v>
      </c>
      <c r="E301" s="7">
        <f>110*1000</f>
        <v>110000</v>
      </c>
    </row>
    <row r="302" spans="1:5" x14ac:dyDescent="0.25">
      <c r="A302" s="7">
        <v>301</v>
      </c>
      <c r="B302" s="10" t="s">
        <v>578</v>
      </c>
      <c r="C302" s="11">
        <v>2.8703703703703708E-3</v>
      </c>
      <c r="D302" s="9" t="s">
        <v>1527</v>
      </c>
      <c r="E302" s="7">
        <f>126*1000</f>
        <v>126000</v>
      </c>
    </row>
    <row r="303" spans="1:5" x14ac:dyDescent="0.25">
      <c r="A303" s="7">
        <v>302</v>
      </c>
      <c r="B303" s="10" t="s">
        <v>580</v>
      </c>
      <c r="C303" s="11">
        <v>1.6782407407407406E-3</v>
      </c>
      <c r="D303" s="9" t="s">
        <v>1527</v>
      </c>
      <c r="E303" s="7">
        <f>19*1000</f>
        <v>19000</v>
      </c>
    </row>
    <row r="304" spans="1:5" x14ac:dyDescent="0.25">
      <c r="A304" s="7">
        <v>303</v>
      </c>
      <c r="B304" s="10" t="s">
        <v>581</v>
      </c>
      <c r="C304" s="11">
        <v>4.2476851851851851E-3</v>
      </c>
      <c r="D304" s="9" t="s">
        <v>1527</v>
      </c>
      <c r="E304" s="7">
        <f>25*1000</f>
        <v>25000</v>
      </c>
    </row>
    <row r="305" spans="1:5" x14ac:dyDescent="0.25">
      <c r="A305" s="7">
        <v>304</v>
      </c>
      <c r="B305" s="10" t="s">
        <v>583</v>
      </c>
      <c r="C305" s="11">
        <v>9.2476851851851852E-3</v>
      </c>
      <c r="D305" s="9" t="s">
        <v>1527</v>
      </c>
      <c r="E305" s="7">
        <f>143*1000</f>
        <v>143000</v>
      </c>
    </row>
    <row r="306" spans="1:5" x14ac:dyDescent="0.25">
      <c r="A306" s="7">
        <v>305</v>
      </c>
      <c r="B306" s="10" t="s">
        <v>585</v>
      </c>
      <c r="C306" s="11">
        <v>2.8472222222222219E-3</v>
      </c>
      <c r="D306" s="9" t="s">
        <v>1527</v>
      </c>
      <c r="E306" s="7">
        <f>25*1000</f>
        <v>25000</v>
      </c>
    </row>
    <row r="307" spans="1:5" x14ac:dyDescent="0.25">
      <c r="A307" s="7">
        <v>306</v>
      </c>
      <c r="B307" s="10" t="s">
        <v>586</v>
      </c>
      <c r="C307" s="11">
        <v>2.9050925925925928E-3</v>
      </c>
      <c r="D307" s="9" t="s">
        <v>1527</v>
      </c>
      <c r="E307" s="7">
        <f>29*1000</f>
        <v>29000</v>
      </c>
    </row>
    <row r="308" spans="1:5" x14ac:dyDescent="0.25">
      <c r="A308" s="7">
        <v>307</v>
      </c>
      <c r="B308" s="10" t="s">
        <v>588</v>
      </c>
      <c r="C308" s="11">
        <v>5.6828703703703702E-3</v>
      </c>
      <c r="D308" s="9" t="s">
        <v>1527</v>
      </c>
      <c r="E308" s="7">
        <f>17*1000</f>
        <v>17000</v>
      </c>
    </row>
    <row r="309" spans="1:5" x14ac:dyDescent="0.25">
      <c r="A309" s="7">
        <v>308</v>
      </c>
      <c r="B309" s="10" t="s">
        <v>590</v>
      </c>
      <c r="C309" s="11">
        <v>4.2361111111111106E-3</v>
      </c>
      <c r="D309" s="9" t="s">
        <v>1527</v>
      </c>
      <c r="E309" s="7">
        <f>46*1000</f>
        <v>46000</v>
      </c>
    </row>
    <row r="310" spans="1:5" x14ac:dyDescent="0.25">
      <c r="A310" s="7">
        <v>309</v>
      </c>
      <c r="B310" s="10" t="s">
        <v>591</v>
      </c>
      <c r="C310" s="11">
        <v>8.7615740740740744E-3</v>
      </c>
      <c r="D310" s="9" t="s">
        <v>1527</v>
      </c>
      <c r="E310" s="7">
        <f>87*1000</f>
        <v>87000</v>
      </c>
    </row>
    <row r="311" spans="1:5" x14ac:dyDescent="0.25">
      <c r="A311" s="7">
        <v>310</v>
      </c>
      <c r="B311" s="10" t="s">
        <v>593</v>
      </c>
      <c r="C311" s="11">
        <v>8.3043981481481483E-2</v>
      </c>
      <c r="D311" s="9" t="s">
        <v>1527</v>
      </c>
      <c r="E311" s="7">
        <f>117*1000</f>
        <v>117000</v>
      </c>
    </row>
    <row r="312" spans="1:5" x14ac:dyDescent="0.25">
      <c r="A312" s="7">
        <v>311</v>
      </c>
      <c r="B312" s="10" t="s">
        <v>595</v>
      </c>
      <c r="C312" s="11">
        <v>5.5324074074074069E-3</v>
      </c>
      <c r="D312" s="9" t="s">
        <v>1527</v>
      </c>
      <c r="E312" s="7">
        <f>66*1000</f>
        <v>66000</v>
      </c>
    </row>
    <row r="313" spans="1:5" x14ac:dyDescent="0.25">
      <c r="A313" s="7">
        <v>312</v>
      </c>
      <c r="B313" s="10" t="s">
        <v>597</v>
      </c>
      <c r="C313" s="11">
        <v>4.2708333333333339E-3</v>
      </c>
      <c r="D313" s="9" t="s">
        <v>1527</v>
      </c>
      <c r="E313" s="7">
        <f>89*1000</f>
        <v>89000</v>
      </c>
    </row>
    <row r="314" spans="1:5" x14ac:dyDescent="0.25">
      <c r="A314" s="7">
        <v>313</v>
      </c>
      <c r="B314" s="10" t="s">
        <v>599</v>
      </c>
      <c r="C314" s="11">
        <v>0.11543981481481481</v>
      </c>
      <c r="D314" s="9" t="s">
        <v>1527</v>
      </c>
      <c r="E314" s="7">
        <f>139*1000</f>
        <v>139000</v>
      </c>
    </row>
    <row r="315" spans="1:5" x14ac:dyDescent="0.25">
      <c r="A315" s="7">
        <v>314</v>
      </c>
      <c r="B315" s="10" t="s">
        <v>601</v>
      </c>
      <c r="C315" s="11">
        <v>2.615740740740741E-3</v>
      </c>
      <c r="D315" s="9" t="s">
        <v>1527</v>
      </c>
      <c r="E315" s="7">
        <f>54*1000</f>
        <v>54000</v>
      </c>
    </row>
    <row r="316" spans="1:5" x14ac:dyDescent="0.25">
      <c r="A316" s="7">
        <v>315</v>
      </c>
      <c r="B316" s="10" t="s">
        <v>603</v>
      </c>
      <c r="C316" s="11">
        <v>3.6111111111111114E-3</v>
      </c>
      <c r="D316" s="9" t="s">
        <v>1527</v>
      </c>
      <c r="E316" s="7">
        <f>407*1000</f>
        <v>407000</v>
      </c>
    </row>
    <row r="317" spans="1:5" x14ac:dyDescent="0.25">
      <c r="A317" s="7">
        <v>316</v>
      </c>
      <c r="B317" s="10" t="s">
        <v>605</v>
      </c>
      <c r="C317" s="11">
        <v>4.4791666666666669E-3</v>
      </c>
      <c r="D317" s="9" t="s">
        <v>1527</v>
      </c>
      <c r="E317" s="7">
        <f>28*1000</f>
        <v>28000</v>
      </c>
    </row>
    <row r="318" spans="1:5" x14ac:dyDescent="0.25">
      <c r="A318" s="7">
        <v>317</v>
      </c>
      <c r="B318" s="10" t="s">
        <v>607</v>
      </c>
      <c r="C318" s="11">
        <v>1.0787037037037038E-2</v>
      </c>
      <c r="D318" s="9" t="s">
        <v>1527</v>
      </c>
      <c r="E318" s="7">
        <f>52*1000</f>
        <v>52000</v>
      </c>
    </row>
    <row r="319" spans="1:5" x14ac:dyDescent="0.25">
      <c r="A319" s="7">
        <v>318</v>
      </c>
      <c r="B319" s="10" t="s">
        <v>609</v>
      </c>
      <c r="C319" s="11">
        <v>4.3981481481481484E-3</v>
      </c>
      <c r="D319" s="9" t="s">
        <v>1527</v>
      </c>
      <c r="E319" s="7">
        <f>54*1000</f>
        <v>54000</v>
      </c>
    </row>
    <row r="320" spans="1:5" x14ac:dyDescent="0.25">
      <c r="A320" s="7">
        <v>319</v>
      </c>
      <c r="B320" s="10" t="s">
        <v>353</v>
      </c>
      <c r="C320" s="11">
        <v>1.5740740740740741E-3</v>
      </c>
      <c r="D320" s="9" t="s">
        <v>1527</v>
      </c>
      <c r="E320" s="7">
        <f>18*1000</f>
        <v>18000</v>
      </c>
    </row>
    <row r="321" spans="1:5" x14ac:dyDescent="0.25">
      <c r="A321" s="7">
        <v>320</v>
      </c>
      <c r="B321" s="10" t="s">
        <v>610</v>
      </c>
      <c r="C321" s="11">
        <v>2.8124999999999995E-3</v>
      </c>
      <c r="D321" s="9" t="s">
        <v>1527</v>
      </c>
      <c r="E321" s="7">
        <f>24*1000</f>
        <v>24000</v>
      </c>
    </row>
    <row r="322" spans="1:5" x14ac:dyDescent="0.25">
      <c r="A322" s="7">
        <v>321</v>
      </c>
      <c r="B322" s="10" t="s">
        <v>612</v>
      </c>
      <c r="C322" s="11">
        <v>5.4861111111111117E-3</v>
      </c>
      <c r="D322" s="9" t="s">
        <v>1527</v>
      </c>
      <c r="E322" s="7">
        <f>49*1000</f>
        <v>49000</v>
      </c>
    </row>
    <row r="323" spans="1:5" x14ac:dyDescent="0.25">
      <c r="A323" s="7">
        <v>322</v>
      </c>
      <c r="B323" s="10" t="s">
        <v>613</v>
      </c>
      <c r="C323" s="11">
        <v>4.5254629629629629E-3</v>
      </c>
      <c r="D323" s="9" t="s">
        <v>1527</v>
      </c>
      <c r="E323" s="7">
        <f>123*1000</f>
        <v>123000</v>
      </c>
    </row>
    <row r="324" spans="1:5" x14ac:dyDescent="0.25">
      <c r="A324" s="7">
        <v>323</v>
      </c>
      <c r="B324" s="10" t="s">
        <v>615</v>
      </c>
      <c r="C324" s="11">
        <v>6.5393518518518517E-3</v>
      </c>
      <c r="D324" s="9" t="s">
        <v>1527</v>
      </c>
      <c r="E324" s="7">
        <f>123*1000</f>
        <v>123000</v>
      </c>
    </row>
    <row r="325" spans="1:5" x14ac:dyDescent="0.25">
      <c r="A325" s="7">
        <v>324</v>
      </c>
      <c r="B325" s="10" t="s">
        <v>616</v>
      </c>
      <c r="C325" s="11">
        <v>2.6736111111111113E-2</v>
      </c>
      <c r="D325" s="9" t="s">
        <v>1527</v>
      </c>
      <c r="E325" s="7">
        <f>95*1000</f>
        <v>95000</v>
      </c>
    </row>
    <row r="326" spans="1:5" x14ac:dyDescent="0.25">
      <c r="A326" s="7">
        <v>325</v>
      </c>
      <c r="B326" s="10" t="s">
        <v>618</v>
      </c>
      <c r="C326" s="11">
        <v>9.1666666666666667E-3</v>
      </c>
      <c r="D326" s="9" t="s">
        <v>1527</v>
      </c>
      <c r="E326" s="7">
        <f>596*1000</f>
        <v>596000</v>
      </c>
    </row>
    <row r="327" spans="1:5" x14ac:dyDescent="0.25">
      <c r="A327" s="7">
        <v>326</v>
      </c>
      <c r="B327" s="10" t="s">
        <v>620</v>
      </c>
      <c r="C327" s="11">
        <v>9.8437499999999997E-2</v>
      </c>
      <c r="D327" s="9" t="s">
        <v>1527</v>
      </c>
      <c r="E327" s="7">
        <f>88*1000</f>
        <v>88000</v>
      </c>
    </row>
    <row r="328" spans="1:5" x14ac:dyDescent="0.25">
      <c r="A328" s="7">
        <v>327</v>
      </c>
      <c r="B328" s="10" t="s">
        <v>622</v>
      </c>
      <c r="C328" s="11">
        <v>3.7152777777777774E-3</v>
      </c>
      <c r="D328" s="9" t="s">
        <v>1527</v>
      </c>
      <c r="E328" s="7">
        <f>70*1000</f>
        <v>70000</v>
      </c>
    </row>
    <row r="329" spans="1:5" x14ac:dyDescent="0.25">
      <c r="A329" s="7">
        <v>328</v>
      </c>
      <c r="B329" s="10" t="s">
        <v>624</v>
      </c>
      <c r="C329" s="11">
        <v>6.4351851851851861E-3</v>
      </c>
      <c r="D329" s="9" t="s">
        <v>1527</v>
      </c>
      <c r="E329" s="7">
        <f>338*1000</f>
        <v>338000</v>
      </c>
    </row>
    <row r="330" spans="1:5" x14ac:dyDescent="0.25">
      <c r="A330" s="7">
        <v>329</v>
      </c>
      <c r="B330" s="10" t="s">
        <v>626</v>
      </c>
      <c r="C330" s="11">
        <v>5.3819444444444453E-3</v>
      </c>
      <c r="D330" s="9" t="s">
        <v>1527</v>
      </c>
      <c r="E330" s="7">
        <f>582*1000</f>
        <v>582000</v>
      </c>
    </row>
    <row r="331" spans="1:5" x14ac:dyDescent="0.25">
      <c r="A331" s="7">
        <v>330</v>
      </c>
      <c r="B331" s="10" t="s">
        <v>628</v>
      </c>
      <c r="C331" s="11">
        <v>2.4768518518518516E-3</v>
      </c>
      <c r="D331" s="9" t="s">
        <v>1527</v>
      </c>
      <c r="E331" s="7">
        <f>546*1000</f>
        <v>546000</v>
      </c>
    </row>
    <row r="332" spans="1:5" x14ac:dyDescent="0.25">
      <c r="A332" s="7">
        <v>331</v>
      </c>
      <c r="B332" s="10" t="s">
        <v>630</v>
      </c>
      <c r="C332" s="11">
        <v>5.4398148148148149E-3</v>
      </c>
      <c r="D332" s="9" t="s">
        <v>1527</v>
      </c>
      <c r="E332" s="7">
        <f>228*1000</f>
        <v>228000</v>
      </c>
    </row>
    <row r="333" spans="1:5" x14ac:dyDescent="0.25">
      <c r="A333" s="7">
        <v>332</v>
      </c>
      <c r="B333" s="10" t="s">
        <v>632</v>
      </c>
      <c r="C333" s="11">
        <v>9.1782407407407403E-3</v>
      </c>
      <c r="D333" s="9" t="s">
        <v>1527</v>
      </c>
      <c r="E333" s="7">
        <f>191*1000</f>
        <v>191000</v>
      </c>
    </row>
    <row r="334" spans="1:5" x14ac:dyDescent="0.25">
      <c r="A334" s="7">
        <v>333</v>
      </c>
      <c r="B334" s="10" t="s">
        <v>634</v>
      </c>
      <c r="C334" s="11">
        <v>2.5578703703703705E-3</v>
      </c>
      <c r="D334" s="9" t="s">
        <v>1527</v>
      </c>
      <c r="E334" s="7">
        <f>33*1000</f>
        <v>33000</v>
      </c>
    </row>
    <row r="335" spans="1:5" x14ac:dyDescent="0.25">
      <c r="A335" s="7">
        <v>334</v>
      </c>
      <c r="B335" s="10" t="s">
        <v>635</v>
      </c>
      <c r="C335" s="11">
        <v>9.1666666666666667E-3</v>
      </c>
      <c r="D335" s="9" t="s">
        <v>1527</v>
      </c>
      <c r="E335" s="7">
        <f>212*1000</f>
        <v>212000</v>
      </c>
    </row>
    <row r="336" spans="1:5" x14ac:dyDescent="0.25">
      <c r="A336" s="7">
        <v>335</v>
      </c>
      <c r="B336" s="10" t="s">
        <v>637</v>
      </c>
      <c r="C336" s="11">
        <v>8.2638888888888883E-3</v>
      </c>
      <c r="D336" s="9" t="s">
        <v>1527</v>
      </c>
      <c r="E336" s="7">
        <f>24*1000</f>
        <v>24000</v>
      </c>
    </row>
    <row r="337" spans="1:5" x14ac:dyDescent="0.25">
      <c r="A337" s="7">
        <v>336</v>
      </c>
      <c r="B337" s="10" t="s">
        <v>638</v>
      </c>
      <c r="C337" s="11">
        <v>3.7152777777777774E-3</v>
      </c>
      <c r="D337" s="9" t="s">
        <v>1527</v>
      </c>
      <c r="E337" s="7">
        <f>152*1000</f>
        <v>152000</v>
      </c>
    </row>
    <row r="338" spans="1:5" x14ac:dyDescent="0.25">
      <c r="A338" s="7">
        <v>337</v>
      </c>
      <c r="B338" s="10" t="s">
        <v>640</v>
      </c>
      <c r="C338" s="11">
        <v>9.3055555555555548E-3</v>
      </c>
      <c r="D338" s="9" t="s">
        <v>1527</v>
      </c>
      <c r="E338" s="7">
        <f>35*1000</f>
        <v>35000</v>
      </c>
    </row>
    <row r="339" spans="1:5" x14ac:dyDescent="0.25">
      <c r="A339" s="7">
        <v>338</v>
      </c>
      <c r="B339" s="10" t="s">
        <v>642</v>
      </c>
      <c r="C339" s="11">
        <v>8.9699074074074073E-3</v>
      </c>
      <c r="D339" s="9" t="s">
        <v>1527</v>
      </c>
      <c r="E339" s="7">
        <f>65*1000</f>
        <v>65000</v>
      </c>
    </row>
    <row r="340" spans="1:5" x14ac:dyDescent="0.25">
      <c r="A340" s="7">
        <v>339</v>
      </c>
      <c r="B340" s="10" t="s">
        <v>644</v>
      </c>
      <c r="C340" s="11">
        <v>3.2523148148148151E-3</v>
      </c>
      <c r="D340" s="9" t="s">
        <v>1527</v>
      </c>
      <c r="E340" s="7">
        <f>14*1000</f>
        <v>14000</v>
      </c>
    </row>
    <row r="341" spans="1:5" x14ac:dyDescent="0.25">
      <c r="A341" s="7">
        <v>340</v>
      </c>
      <c r="B341" s="10" t="s">
        <v>646</v>
      </c>
      <c r="C341" s="11">
        <v>4.1712962962962959E-2</v>
      </c>
      <c r="D341" s="9" t="s">
        <v>1527</v>
      </c>
      <c r="E341" s="7">
        <f>135*1000</f>
        <v>135000</v>
      </c>
    </row>
    <row r="342" spans="1:5" x14ac:dyDescent="0.25">
      <c r="A342" s="7">
        <v>341</v>
      </c>
      <c r="B342" s="10" t="s">
        <v>648</v>
      </c>
      <c r="C342" s="11">
        <v>1.5856481481481479E-3</v>
      </c>
      <c r="D342" s="9" t="s">
        <v>1527</v>
      </c>
      <c r="E342" s="7">
        <f>15*1000</f>
        <v>15000</v>
      </c>
    </row>
    <row r="343" spans="1:5" x14ac:dyDescent="0.25">
      <c r="A343" s="7">
        <v>342</v>
      </c>
      <c r="B343" s="10" t="s">
        <v>650</v>
      </c>
      <c r="C343" s="11">
        <v>6.6782407407407415E-3</v>
      </c>
      <c r="D343" s="9" t="s">
        <v>1527</v>
      </c>
      <c r="E343" s="7">
        <f>449*1000</f>
        <v>449000</v>
      </c>
    </row>
    <row r="344" spans="1:5" x14ac:dyDescent="0.25">
      <c r="A344" s="7">
        <v>343</v>
      </c>
      <c r="B344" s="10" t="s">
        <v>652</v>
      </c>
      <c r="C344" s="11">
        <v>2.9282407407407412E-3</v>
      </c>
      <c r="D344" s="9" t="s">
        <v>1527</v>
      </c>
      <c r="E344" s="7">
        <f>11*1000</f>
        <v>11000</v>
      </c>
    </row>
    <row r="345" spans="1:5" x14ac:dyDescent="0.25">
      <c r="A345" s="7">
        <v>344</v>
      </c>
      <c r="B345" s="10" t="s">
        <v>654</v>
      </c>
      <c r="C345" s="11">
        <v>3.8865740740740742E-2</v>
      </c>
      <c r="D345" s="9" t="s">
        <v>1527</v>
      </c>
      <c r="E345" s="7">
        <f>22*1000</f>
        <v>22000</v>
      </c>
    </row>
    <row r="346" spans="1:5" x14ac:dyDescent="0.25">
      <c r="A346" s="7">
        <v>345</v>
      </c>
      <c r="B346" s="10" t="s">
        <v>656</v>
      </c>
      <c r="C346" s="11">
        <v>9.2592592592592585E-4</v>
      </c>
      <c r="D346" s="9" t="s">
        <v>1527</v>
      </c>
      <c r="E346" s="7">
        <f>21*1000</f>
        <v>21000</v>
      </c>
    </row>
    <row r="347" spans="1:5" x14ac:dyDescent="0.25">
      <c r="A347" s="7">
        <v>346</v>
      </c>
      <c r="B347" s="10" t="s">
        <v>657</v>
      </c>
      <c r="C347" s="11">
        <v>3.7152777777777774E-3</v>
      </c>
      <c r="D347" s="9" t="s">
        <v>1527</v>
      </c>
      <c r="E347" s="7">
        <f>53*1000</f>
        <v>53000</v>
      </c>
    </row>
    <row r="348" spans="1:5" x14ac:dyDescent="0.25">
      <c r="A348" s="7">
        <v>347</v>
      </c>
      <c r="B348" s="10" t="s">
        <v>658</v>
      </c>
      <c r="C348" s="11">
        <v>7.6157407407407415E-3</v>
      </c>
      <c r="D348" s="9" t="s">
        <v>1527</v>
      </c>
      <c r="E348" s="7">
        <f>190*1000</f>
        <v>190000</v>
      </c>
    </row>
    <row r="349" spans="1:5" x14ac:dyDescent="0.25">
      <c r="A349" s="7">
        <v>348</v>
      </c>
      <c r="B349" s="10" t="s">
        <v>660</v>
      </c>
      <c r="C349" s="11">
        <v>5.5439814814814822E-3</v>
      </c>
      <c r="D349" s="9" t="s">
        <v>1527</v>
      </c>
      <c r="E349" s="7">
        <f>68*1000</f>
        <v>68000</v>
      </c>
    </row>
    <row r="350" spans="1:5" x14ac:dyDescent="0.25">
      <c r="A350" s="7">
        <v>349</v>
      </c>
      <c r="B350" s="10" t="s">
        <v>662</v>
      </c>
      <c r="C350" s="11">
        <v>2.8472222222222219E-3</v>
      </c>
      <c r="D350" s="9" t="s">
        <v>1527</v>
      </c>
      <c r="E350" s="7">
        <f>65*1000</f>
        <v>65000</v>
      </c>
    </row>
    <row r="351" spans="1:5" x14ac:dyDescent="0.25">
      <c r="A351" s="7">
        <v>350</v>
      </c>
      <c r="B351" s="10" t="s">
        <v>663</v>
      </c>
      <c r="C351" s="11">
        <v>7.5231481481481477E-3</v>
      </c>
      <c r="D351" s="9" t="s">
        <v>1527</v>
      </c>
      <c r="E351" s="7">
        <f>67*1000</f>
        <v>67000</v>
      </c>
    </row>
    <row r="352" spans="1:5" x14ac:dyDescent="0.25">
      <c r="A352" s="7">
        <v>351</v>
      </c>
      <c r="B352" s="10" t="s">
        <v>664</v>
      </c>
      <c r="C352" s="11">
        <v>3.4513888888888893E-2</v>
      </c>
      <c r="D352" s="9" t="s">
        <v>1527</v>
      </c>
      <c r="E352" s="7">
        <f>113*1000</f>
        <v>113000</v>
      </c>
    </row>
    <row r="353" spans="1:5" x14ac:dyDescent="0.25">
      <c r="A353" s="7">
        <v>352</v>
      </c>
      <c r="B353" s="10" t="s">
        <v>666</v>
      </c>
      <c r="C353" s="11">
        <v>2.5578703703703705E-3</v>
      </c>
      <c r="D353" s="9" t="s">
        <v>1527</v>
      </c>
      <c r="E353" s="7">
        <f>979*1000</f>
        <v>979000</v>
      </c>
    </row>
    <row r="354" spans="1:5" x14ac:dyDescent="0.25">
      <c r="A354" s="7">
        <v>353</v>
      </c>
      <c r="B354" s="10" t="s">
        <v>668</v>
      </c>
      <c r="C354" s="11">
        <v>3.9351851851851857E-3</v>
      </c>
      <c r="D354" s="9" t="s">
        <v>1527</v>
      </c>
      <c r="E354" s="7">
        <f>32*1000</f>
        <v>32000</v>
      </c>
    </row>
    <row r="355" spans="1:5" x14ac:dyDescent="0.25">
      <c r="A355" s="7">
        <v>354</v>
      </c>
      <c r="B355" s="10" t="s">
        <v>670</v>
      </c>
      <c r="C355" s="11">
        <v>4.1319444444444442E-3</v>
      </c>
      <c r="D355" s="9" t="s">
        <v>1527</v>
      </c>
      <c r="E355" s="7">
        <f>75*1000</f>
        <v>75000</v>
      </c>
    </row>
    <row r="356" spans="1:5" x14ac:dyDescent="0.25">
      <c r="A356" s="7">
        <v>355</v>
      </c>
      <c r="B356" s="10" t="s">
        <v>672</v>
      </c>
      <c r="C356" s="11">
        <v>2.5578703703703705E-3</v>
      </c>
      <c r="D356" s="9" t="s">
        <v>1527</v>
      </c>
      <c r="E356" s="7">
        <f>27*1000</f>
        <v>27000</v>
      </c>
    </row>
    <row r="357" spans="1:5" x14ac:dyDescent="0.25">
      <c r="A357" s="7">
        <v>356</v>
      </c>
      <c r="B357" s="10" t="s">
        <v>673</v>
      </c>
      <c r="C357" s="11">
        <v>2.9861111111111113E-3</v>
      </c>
      <c r="D357" s="9" t="s">
        <v>1527</v>
      </c>
      <c r="E357" s="7">
        <f>634*1000</f>
        <v>634000</v>
      </c>
    </row>
    <row r="358" spans="1:5" x14ac:dyDescent="0.25">
      <c r="A358" s="7">
        <v>357</v>
      </c>
      <c r="B358" s="10" t="s">
        <v>675</v>
      </c>
      <c r="C358" s="11">
        <v>5.9259259259259256E-3</v>
      </c>
      <c r="D358" s="9" t="s">
        <v>1527</v>
      </c>
      <c r="E358" s="7">
        <f>125*1000</f>
        <v>125000</v>
      </c>
    </row>
    <row r="359" spans="1:5" x14ac:dyDescent="0.25">
      <c r="A359" s="7">
        <v>358</v>
      </c>
      <c r="B359" s="10" t="s">
        <v>677</v>
      </c>
      <c r="C359" s="11">
        <v>6.9328703703703696E-3</v>
      </c>
      <c r="D359" s="9" t="s">
        <v>1527</v>
      </c>
      <c r="E359" s="7">
        <f>122*1000</f>
        <v>122000</v>
      </c>
    </row>
    <row r="360" spans="1:5" x14ac:dyDescent="0.25">
      <c r="A360" s="7">
        <v>359</v>
      </c>
      <c r="B360" s="10" t="s">
        <v>678</v>
      </c>
      <c r="C360" s="11">
        <v>2.7546296296296294E-3</v>
      </c>
      <c r="D360" s="9" t="s">
        <v>1527</v>
      </c>
      <c r="E360" s="7">
        <f>36*1000</f>
        <v>36000</v>
      </c>
    </row>
    <row r="361" spans="1:5" x14ac:dyDescent="0.25">
      <c r="A361" s="7">
        <v>360</v>
      </c>
      <c r="B361" s="10" t="s">
        <v>679</v>
      </c>
      <c r="C361" s="11">
        <v>3.6342592592592594E-3</v>
      </c>
      <c r="D361" s="9" t="s">
        <v>1527</v>
      </c>
      <c r="E361" s="7">
        <f>77*1000</f>
        <v>77000</v>
      </c>
    </row>
    <row r="362" spans="1:5" x14ac:dyDescent="0.25">
      <c r="A362" s="7">
        <v>361</v>
      </c>
      <c r="B362" s="10" t="s">
        <v>681</v>
      </c>
      <c r="C362" s="11">
        <v>6.4467592592592597E-3</v>
      </c>
      <c r="D362" s="9" t="s">
        <v>1527</v>
      </c>
      <c r="E362" s="7">
        <f>137*1000</f>
        <v>137000</v>
      </c>
    </row>
    <row r="363" spans="1:5" x14ac:dyDescent="0.25">
      <c r="A363" s="7">
        <v>362</v>
      </c>
      <c r="B363" s="10" t="s">
        <v>683</v>
      </c>
      <c r="C363" s="11">
        <v>3.7384259259259263E-3</v>
      </c>
      <c r="D363" s="9" t="s">
        <v>1527</v>
      </c>
      <c r="E363" s="7">
        <f>22*1000</f>
        <v>22000</v>
      </c>
    </row>
    <row r="364" spans="1:5" x14ac:dyDescent="0.25">
      <c r="A364" s="7">
        <v>363</v>
      </c>
      <c r="B364" s="10" t="s">
        <v>684</v>
      </c>
      <c r="C364" s="11">
        <v>3.9930555555555561E-3</v>
      </c>
      <c r="D364" s="9" t="s">
        <v>1527</v>
      </c>
      <c r="E364" s="7">
        <f>249*1000</f>
        <v>249000</v>
      </c>
    </row>
    <row r="365" spans="1:5" x14ac:dyDescent="0.25">
      <c r="A365" s="7">
        <v>364</v>
      </c>
      <c r="B365" s="10" t="s">
        <v>686</v>
      </c>
      <c r="C365" s="11">
        <v>7.719907407407408E-3</v>
      </c>
      <c r="D365" s="9" t="s">
        <v>1527</v>
      </c>
      <c r="E365" s="7">
        <f>421*1000</f>
        <v>421000</v>
      </c>
    </row>
    <row r="366" spans="1:5" x14ac:dyDescent="0.25">
      <c r="A366" s="7">
        <v>365</v>
      </c>
      <c r="B366" s="10" t="s">
        <v>688</v>
      </c>
      <c r="C366" s="11">
        <v>4.9305555555555552E-3</v>
      </c>
      <c r="D366" s="9" t="s">
        <v>1527</v>
      </c>
      <c r="E366" s="7">
        <f>84*1000</f>
        <v>84000</v>
      </c>
    </row>
    <row r="367" spans="1:5" x14ac:dyDescent="0.25">
      <c r="A367" s="7">
        <v>366</v>
      </c>
      <c r="B367" s="10" t="s">
        <v>690</v>
      </c>
      <c r="C367" s="11">
        <v>2.3842592592592591E-3</v>
      </c>
      <c r="D367" s="9" t="s">
        <v>1527</v>
      </c>
      <c r="E367" s="7">
        <f>36*1000</f>
        <v>36000</v>
      </c>
    </row>
    <row r="368" spans="1:5" x14ac:dyDescent="0.25">
      <c r="A368" s="7">
        <v>367</v>
      </c>
      <c r="B368" s="10" t="s">
        <v>691</v>
      </c>
      <c r="C368" s="11">
        <v>7.291666666666667E-4</v>
      </c>
      <c r="D368" s="9" t="s">
        <v>1527</v>
      </c>
      <c r="E368" s="7">
        <f>26*1000</f>
        <v>26000</v>
      </c>
    </row>
    <row r="369" spans="1:5" x14ac:dyDescent="0.25">
      <c r="A369" s="7">
        <v>368</v>
      </c>
      <c r="B369" s="10" t="s">
        <v>693</v>
      </c>
      <c r="C369" s="11">
        <v>7.0717592592592594E-3</v>
      </c>
      <c r="D369" s="9" t="s">
        <v>1527</v>
      </c>
      <c r="E369" s="7">
        <f>72*1000</f>
        <v>72000</v>
      </c>
    </row>
    <row r="370" spans="1:5" x14ac:dyDescent="0.25">
      <c r="A370" s="7">
        <v>369</v>
      </c>
      <c r="B370" s="10" t="s">
        <v>694</v>
      </c>
      <c r="C370" s="11">
        <v>4.1898148148148146E-3</v>
      </c>
      <c r="D370" s="9" t="s">
        <v>1527</v>
      </c>
      <c r="E370" s="7">
        <f>166*1000</f>
        <v>166000</v>
      </c>
    </row>
    <row r="371" spans="1:5" x14ac:dyDescent="0.25">
      <c r="A371" s="7">
        <v>370</v>
      </c>
      <c r="B371" s="10" t="s">
        <v>696</v>
      </c>
      <c r="C371" s="11">
        <v>6.2499999999999995E-3</v>
      </c>
      <c r="D371" s="9" t="s">
        <v>1527</v>
      </c>
      <c r="E371" s="7">
        <f>26*1000</f>
        <v>26000</v>
      </c>
    </row>
    <row r="372" spans="1:5" x14ac:dyDescent="0.25">
      <c r="A372" s="7">
        <v>371</v>
      </c>
      <c r="B372" s="10" t="s">
        <v>697</v>
      </c>
      <c r="C372" s="11">
        <v>3.1944444444444442E-3</v>
      </c>
      <c r="D372" s="9" t="s">
        <v>1527</v>
      </c>
      <c r="E372" s="7">
        <f>50*1000</f>
        <v>50000</v>
      </c>
    </row>
    <row r="373" spans="1:5" x14ac:dyDescent="0.25">
      <c r="A373" s="7">
        <v>372</v>
      </c>
      <c r="B373" s="10" t="s">
        <v>698</v>
      </c>
      <c r="C373" s="11">
        <v>1.8750000000000001E-3</v>
      </c>
      <c r="D373" s="9" t="s">
        <v>1527</v>
      </c>
      <c r="E373" s="7">
        <f>17*1000</f>
        <v>17000</v>
      </c>
    </row>
    <row r="374" spans="1:5" x14ac:dyDescent="0.25">
      <c r="A374" s="7">
        <v>373</v>
      </c>
      <c r="B374" s="10" t="s">
        <v>699</v>
      </c>
      <c r="C374" s="11">
        <v>1.1921296296296296E-3</v>
      </c>
      <c r="D374" s="9" t="s">
        <v>1527</v>
      </c>
      <c r="E374" s="7">
        <f>8.2*1000</f>
        <v>8200</v>
      </c>
    </row>
    <row r="375" spans="1:5" x14ac:dyDescent="0.25">
      <c r="A375" s="7">
        <v>374</v>
      </c>
      <c r="B375" s="10" t="s">
        <v>701</v>
      </c>
      <c r="C375" s="11">
        <v>2.1412037037037038E-3</v>
      </c>
      <c r="D375" s="9" t="s">
        <v>1527</v>
      </c>
      <c r="E375" s="7">
        <f>38*1000</f>
        <v>38000</v>
      </c>
    </row>
    <row r="376" spans="1:5" x14ac:dyDescent="0.25">
      <c r="A376" s="7">
        <v>375</v>
      </c>
      <c r="B376" s="10" t="s">
        <v>702</v>
      </c>
      <c r="C376" s="11">
        <v>2.1527777777777778E-3</v>
      </c>
      <c r="D376" s="9" t="s">
        <v>1527</v>
      </c>
      <c r="E376" s="7">
        <f>48*1000</f>
        <v>48000</v>
      </c>
    </row>
    <row r="377" spans="1:5" x14ac:dyDescent="0.25">
      <c r="A377" s="7">
        <v>376</v>
      </c>
      <c r="B377" s="10" t="s">
        <v>704</v>
      </c>
      <c r="C377" s="11">
        <v>4.5254629629629629E-3</v>
      </c>
      <c r="D377" s="9" t="s">
        <v>1527</v>
      </c>
      <c r="E377" s="7">
        <f>26*1000</f>
        <v>26000</v>
      </c>
    </row>
    <row r="378" spans="1:5" x14ac:dyDescent="0.25">
      <c r="A378" s="7">
        <v>377</v>
      </c>
      <c r="B378" s="10" t="s">
        <v>705</v>
      </c>
      <c r="C378" s="11">
        <v>4.2476851851851851E-3</v>
      </c>
      <c r="D378" s="9" t="s">
        <v>1527</v>
      </c>
      <c r="E378" s="7">
        <f>97*1000</f>
        <v>97000</v>
      </c>
    </row>
    <row r="379" spans="1:5" x14ac:dyDescent="0.25">
      <c r="A379" s="7">
        <v>378</v>
      </c>
      <c r="B379" s="10" t="s">
        <v>707</v>
      </c>
      <c r="C379" s="11">
        <v>8.4722222222222213E-3</v>
      </c>
      <c r="D379" s="9" t="s">
        <v>1527</v>
      </c>
      <c r="E379" s="7">
        <f>365*1000</f>
        <v>365000</v>
      </c>
    </row>
    <row r="380" spans="1:5" x14ac:dyDescent="0.25">
      <c r="A380" s="7">
        <v>379</v>
      </c>
      <c r="B380" s="10" t="s">
        <v>709</v>
      </c>
      <c r="C380" s="11">
        <v>1.1921296296296296E-3</v>
      </c>
      <c r="D380" s="9" t="s">
        <v>1527</v>
      </c>
      <c r="E380" s="7">
        <f>24*1000</f>
        <v>24000</v>
      </c>
    </row>
    <row r="381" spans="1:5" x14ac:dyDescent="0.25">
      <c r="A381" s="7">
        <v>380</v>
      </c>
      <c r="B381" s="10" t="s">
        <v>710</v>
      </c>
      <c r="C381" s="11">
        <v>2.0949074074074073E-3</v>
      </c>
      <c r="D381" s="9" t="s">
        <v>1527</v>
      </c>
      <c r="E381" s="7">
        <f>50*1000</f>
        <v>50000</v>
      </c>
    </row>
    <row r="382" spans="1:5" x14ac:dyDescent="0.25">
      <c r="A382" s="7">
        <v>381</v>
      </c>
      <c r="B382" s="10" t="s">
        <v>711</v>
      </c>
      <c r="C382" s="11">
        <v>2.3958333333333336E-3</v>
      </c>
      <c r="D382" s="9" t="s">
        <v>1527</v>
      </c>
      <c r="E382" s="7">
        <f>14*1000</f>
        <v>14000</v>
      </c>
    </row>
    <row r="383" spans="1:5" x14ac:dyDescent="0.25">
      <c r="A383" s="7">
        <v>382</v>
      </c>
      <c r="B383" s="10" t="s">
        <v>712</v>
      </c>
      <c r="C383" s="11">
        <v>1.5162037037037036E-3</v>
      </c>
      <c r="D383" s="9" t="s">
        <v>1527</v>
      </c>
      <c r="E383" s="7">
        <f>18*1000</f>
        <v>18000</v>
      </c>
    </row>
    <row r="384" spans="1:5" x14ac:dyDescent="0.25">
      <c r="A384" s="7">
        <v>383</v>
      </c>
      <c r="B384" s="10" t="s">
        <v>713</v>
      </c>
      <c r="C384" s="11">
        <v>8.7499999999999991E-3</v>
      </c>
      <c r="D384" s="9" t="s">
        <v>1527</v>
      </c>
      <c r="E384" s="7">
        <f>25*1000</f>
        <v>25000</v>
      </c>
    </row>
    <row r="385" spans="1:5" x14ac:dyDescent="0.25">
      <c r="A385" s="7">
        <v>384</v>
      </c>
      <c r="B385" s="10" t="s">
        <v>714</v>
      </c>
      <c r="C385" s="11">
        <v>1.3657407407407409E-3</v>
      </c>
      <c r="D385" s="9" t="s">
        <v>1527</v>
      </c>
      <c r="E385" s="7">
        <f>23*1000</f>
        <v>23000</v>
      </c>
    </row>
    <row r="386" spans="1:5" x14ac:dyDescent="0.25">
      <c r="A386" s="7">
        <v>385</v>
      </c>
      <c r="B386" s="10" t="s">
        <v>716</v>
      </c>
      <c r="C386" s="11">
        <v>2.5231481481481481E-3</v>
      </c>
      <c r="D386" s="9" t="s">
        <v>1527</v>
      </c>
      <c r="E386" s="7">
        <f>30*1000</f>
        <v>30000</v>
      </c>
    </row>
    <row r="387" spans="1:5" x14ac:dyDescent="0.25">
      <c r="A387" s="7">
        <v>386</v>
      </c>
      <c r="B387" s="10" t="s">
        <v>717</v>
      </c>
      <c r="C387" s="11">
        <v>2.673611111111111E-3</v>
      </c>
      <c r="D387" s="9" t="s">
        <v>1527</v>
      </c>
      <c r="E387" s="7">
        <f>227*1000</f>
        <v>227000</v>
      </c>
    </row>
    <row r="388" spans="1:5" x14ac:dyDescent="0.25">
      <c r="A388" s="7">
        <v>387</v>
      </c>
      <c r="B388" s="10" t="s">
        <v>719</v>
      </c>
      <c r="C388" s="11">
        <v>3.2638888888888891E-3</v>
      </c>
      <c r="D388" s="9" t="s">
        <v>1527</v>
      </c>
      <c r="E388" s="7">
        <f>32*1000</f>
        <v>32000</v>
      </c>
    </row>
    <row r="389" spans="1:5" x14ac:dyDescent="0.25">
      <c r="A389" s="7">
        <v>388</v>
      </c>
      <c r="B389" s="10" t="s">
        <v>720</v>
      </c>
      <c r="C389" s="11">
        <v>9.9537037037037042E-4</v>
      </c>
      <c r="D389" s="9" t="s">
        <v>1527</v>
      </c>
      <c r="E389" s="7">
        <f>55*1000</f>
        <v>55000</v>
      </c>
    </row>
    <row r="390" spans="1:5" x14ac:dyDescent="0.25">
      <c r="A390" s="7">
        <v>389</v>
      </c>
      <c r="B390" s="10" t="s">
        <v>722</v>
      </c>
      <c r="C390" s="11">
        <v>7.8703703703703705E-4</v>
      </c>
      <c r="D390" s="9" t="s">
        <v>1527</v>
      </c>
      <c r="E390" s="7">
        <f>27*1000</f>
        <v>27000</v>
      </c>
    </row>
    <row r="391" spans="1:5" x14ac:dyDescent="0.25">
      <c r="A391" s="7">
        <v>390</v>
      </c>
      <c r="B391" s="10" t="s">
        <v>723</v>
      </c>
      <c r="C391" s="11">
        <v>4.5370370370370365E-3</v>
      </c>
      <c r="D391" s="9" t="s">
        <v>1527</v>
      </c>
      <c r="E391" s="7">
        <f>31*1000</f>
        <v>31000</v>
      </c>
    </row>
    <row r="392" spans="1:5" x14ac:dyDescent="0.25">
      <c r="A392" s="7">
        <v>391</v>
      </c>
      <c r="B392" s="10" t="s">
        <v>725</v>
      </c>
      <c r="C392" s="11">
        <v>3.6342592592592594E-3</v>
      </c>
      <c r="D392" s="9" t="s">
        <v>1527</v>
      </c>
      <c r="E392" s="7">
        <f>216*1000</f>
        <v>216000</v>
      </c>
    </row>
    <row r="393" spans="1:5" x14ac:dyDescent="0.25">
      <c r="A393" s="7">
        <v>392</v>
      </c>
      <c r="B393" s="10" t="s">
        <v>727</v>
      </c>
      <c r="C393" s="11">
        <v>4.8958333333333328E-3</v>
      </c>
      <c r="D393" s="9" t="s">
        <v>1527</v>
      </c>
      <c r="E393" s="7">
        <f>18*1000</f>
        <v>18000</v>
      </c>
    </row>
    <row r="394" spans="1:5" x14ac:dyDescent="0.25">
      <c r="A394" s="7">
        <v>393</v>
      </c>
      <c r="B394" s="10" t="s">
        <v>728</v>
      </c>
      <c r="C394" s="11">
        <v>7.5115740740740742E-3</v>
      </c>
      <c r="D394" s="9" t="s">
        <v>1527</v>
      </c>
      <c r="E394" s="7">
        <f>133*1000</f>
        <v>133000</v>
      </c>
    </row>
    <row r="395" spans="1:5" x14ac:dyDescent="0.25">
      <c r="A395" s="7">
        <v>394</v>
      </c>
      <c r="B395" s="10" t="s">
        <v>730</v>
      </c>
      <c r="C395" s="11">
        <v>2.685185185185185E-3</v>
      </c>
      <c r="D395" s="9" t="s">
        <v>1527</v>
      </c>
      <c r="E395" s="7">
        <f>133*1000</f>
        <v>133000</v>
      </c>
    </row>
    <row r="396" spans="1:5" x14ac:dyDescent="0.25">
      <c r="A396" s="7">
        <v>395</v>
      </c>
      <c r="B396" s="10" t="s">
        <v>731</v>
      </c>
      <c r="C396" s="11">
        <v>3.1481481481481482E-3</v>
      </c>
      <c r="D396" s="9" t="s">
        <v>1527</v>
      </c>
      <c r="E396" s="7">
        <f>149*1000</f>
        <v>149000</v>
      </c>
    </row>
    <row r="397" spans="1:5" x14ac:dyDescent="0.25">
      <c r="A397" s="7">
        <v>396</v>
      </c>
      <c r="B397" s="10" t="s">
        <v>733</v>
      </c>
      <c r="C397" s="11">
        <v>1.0104166666666668E-2</v>
      </c>
      <c r="D397" s="9" t="s">
        <v>1527</v>
      </c>
      <c r="E397" s="7">
        <f>47*1000</f>
        <v>47000</v>
      </c>
    </row>
    <row r="398" spans="1:5" x14ac:dyDescent="0.25">
      <c r="A398" s="7">
        <v>397</v>
      </c>
      <c r="B398" s="10" t="s">
        <v>735</v>
      </c>
      <c r="C398" s="11">
        <v>5.8101851851851856E-3</v>
      </c>
      <c r="D398" s="9" t="s">
        <v>1527</v>
      </c>
      <c r="E398" s="7">
        <f>289*1000</f>
        <v>289000</v>
      </c>
    </row>
    <row r="399" spans="1:5" x14ac:dyDescent="0.25">
      <c r="A399" s="7">
        <v>398</v>
      </c>
      <c r="B399" s="10" t="s">
        <v>737</v>
      </c>
      <c r="C399" s="11">
        <v>9.6064814814814808E-4</v>
      </c>
      <c r="D399" s="9" t="s">
        <v>1527</v>
      </c>
      <c r="E399" s="7">
        <f>324*1000</f>
        <v>324000</v>
      </c>
    </row>
    <row r="400" spans="1:5" x14ac:dyDescent="0.25">
      <c r="A400" s="7">
        <v>399</v>
      </c>
      <c r="B400" s="10" t="s">
        <v>739</v>
      </c>
      <c r="C400" s="11">
        <v>2.8819444444444444E-3</v>
      </c>
      <c r="D400" s="9" t="s">
        <v>1527</v>
      </c>
      <c r="E400" s="7">
        <f>97*1000</f>
        <v>97000</v>
      </c>
    </row>
    <row r="401" spans="1:5" x14ac:dyDescent="0.25">
      <c r="A401" s="7">
        <v>400</v>
      </c>
      <c r="B401" s="10" t="s">
        <v>740</v>
      </c>
      <c r="C401" s="11">
        <v>1.2048611111111112E-2</v>
      </c>
      <c r="D401" s="9" t="s">
        <v>1527</v>
      </c>
      <c r="E401" s="7">
        <f>70*1000</f>
        <v>70000</v>
      </c>
    </row>
    <row r="402" spans="1:5" x14ac:dyDescent="0.25">
      <c r="A402" s="7">
        <v>401</v>
      </c>
      <c r="B402" s="10" t="s">
        <v>741</v>
      </c>
      <c r="C402" s="11">
        <v>9.2708333333333341E-3</v>
      </c>
      <c r="D402" s="9" t="s">
        <v>1527</v>
      </c>
      <c r="E402" s="7">
        <f>59*1000</f>
        <v>59000</v>
      </c>
    </row>
    <row r="403" spans="1:5" x14ac:dyDescent="0.25">
      <c r="A403" s="7">
        <v>402</v>
      </c>
      <c r="B403" s="10" t="s">
        <v>743</v>
      </c>
      <c r="C403" s="11">
        <v>8.5763888888888886E-3</v>
      </c>
      <c r="D403" s="9" t="s">
        <v>1527</v>
      </c>
      <c r="E403" s="7">
        <f>117*1000</f>
        <v>117000</v>
      </c>
    </row>
    <row r="404" spans="1:5" x14ac:dyDescent="0.25">
      <c r="A404" s="7">
        <v>403</v>
      </c>
      <c r="B404" s="10" t="s">
        <v>744</v>
      </c>
      <c r="C404" s="11">
        <v>4.6643518518518518E-3</v>
      </c>
      <c r="D404" s="9" t="s">
        <v>1527</v>
      </c>
      <c r="E404" s="7">
        <f>28*1000</f>
        <v>28000</v>
      </c>
    </row>
    <row r="405" spans="1:5" x14ac:dyDescent="0.25">
      <c r="A405" s="7">
        <v>404</v>
      </c>
      <c r="B405" s="10" t="s">
        <v>745</v>
      </c>
      <c r="C405" s="11">
        <v>4.9652777777777777E-3</v>
      </c>
      <c r="D405" s="9" t="s">
        <v>1527</v>
      </c>
      <c r="E405" s="7">
        <f>40*1000</f>
        <v>40000</v>
      </c>
    </row>
    <row r="406" spans="1:5" x14ac:dyDescent="0.25">
      <c r="A406" s="7">
        <v>405</v>
      </c>
      <c r="B406" s="10" t="s">
        <v>746</v>
      </c>
      <c r="C406" s="11">
        <v>9.6527777777777775E-3</v>
      </c>
      <c r="D406" s="9" t="s">
        <v>1527</v>
      </c>
      <c r="E406" s="7">
        <f>392*1000</f>
        <v>392000</v>
      </c>
    </row>
    <row r="407" spans="1:5" x14ac:dyDescent="0.25">
      <c r="A407" s="7">
        <v>406</v>
      </c>
      <c r="B407" s="10" t="s">
        <v>748</v>
      </c>
      <c r="C407" s="11">
        <v>1.0879629629629629E-3</v>
      </c>
      <c r="D407" s="9" t="s">
        <v>1527</v>
      </c>
      <c r="E407" s="7">
        <f>52*1000</f>
        <v>52000</v>
      </c>
    </row>
    <row r="408" spans="1:5" x14ac:dyDescent="0.25">
      <c r="A408" s="7">
        <v>407</v>
      </c>
      <c r="B408" s="10" t="s">
        <v>749</v>
      </c>
      <c r="C408" s="11">
        <v>6.6203703703703702E-3</v>
      </c>
      <c r="D408" s="9" t="s">
        <v>1527</v>
      </c>
      <c r="E408" s="7">
        <f>228*1000</f>
        <v>228000</v>
      </c>
    </row>
    <row r="409" spans="1:5" x14ac:dyDescent="0.25">
      <c r="A409" s="7">
        <v>408</v>
      </c>
      <c r="B409" s="10" t="s">
        <v>750</v>
      </c>
      <c r="C409" s="11">
        <v>3.9351851851851857E-3</v>
      </c>
      <c r="D409" s="9" t="s">
        <v>1527</v>
      </c>
      <c r="E409" s="7">
        <f>47*1000</f>
        <v>47000</v>
      </c>
    </row>
    <row r="410" spans="1:5" x14ac:dyDescent="0.25">
      <c r="A410" s="7">
        <v>409</v>
      </c>
      <c r="B410" s="10" t="s">
        <v>751</v>
      </c>
      <c r="C410" s="11">
        <v>2.3263888888888887E-3</v>
      </c>
      <c r="D410" s="9" t="s">
        <v>1527</v>
      </c>
      <c r="E410" s="7">
        <f>33*1000</f>
        <v>33000</v>
      </c>
    </row>
    <row r="411" spans="1:5" x14ac:dyDescent="0.25">
      <c r="A411" s="7">
        <v>410</v>
      </c>
      <c r="B411" s="10" t="s">
        <v>752</v>
      </c>
      <c r="C411" s="11">
        <v>3.9467592592592592E-3</v>
      </c>
      <c r="D411" s="9" t="s">
        <v>1527</v>
      </c>
      <c r="E411" s="7">
        <f>32*1000</f>
        <v>32000</v>
      </c>
    </row>
    <row r="412" spans="1:5" x14ac:dyDescent="0.25">
      <c r="A412" s="7">
        <v>411</v>
      </c>
      <c r="B412" s="10" t="s">
        <v>753</v>
      </c>
      <c r="C412" s="11">
        <v>4.5833333333333334E-3</v>
      </c>
      <c r="D412" s="9" t="s">
        <v>1527</v>
      </c>
      <c r="E412" s="7">
        <f>657*1000</f>
        <v>657000</v>
      </c>
    </row>
    <row r="413" spans="1:5" x14ac:dyDescent="0.25">
      <c r="A413" s="7">
        <v>412</v>
      </c>
      <c r="B413" s="10" t="s">
        <v>755</v>
      </c>
      <c r="C413" s="11">
        <v>7.6620370370370366E-3</v>
      </c>
      <c r="D413" s="9" t="s">
        <v>1527</v>
      </c>
      <c r="E413" s="7">
        <f>251*1000</f>
        <v>251000</v>
      </c>
    </row>
    <row r="414" spans="1:5" x14ac:dyDescent="0.25">
      <c r="A414" s="7">
        <v>413</v>
      </c>
      <c r="B414" s="10" t="s">
        <v>757</v>
      </c>
      <c r="C414" s="11">
        <v>1.6550925925925926E-3</v>
      </c>
      <c r="D414" s="9" t="s">
        <v>1527</v>
      </c>
      <c r="E414" s="7">
        <f>44*1000</f>
        <v>44000</v>
      </c>
    </row>
    <row r="415" spans="1:5" x14ac:dyDescent="0.25">
      <c r="A415" s="7">
        <v>414</v>
      </c>
      <c r="B415" s="10" t="s">
        <v>758</v>
      </c>
      <c r="C415" s="11">
        <v>9.479166666666667E-3</v>
      </c>
      <c r="D415" s="9" t="s">
        <v>1527</v>
      </c>
      <c r="E415" s="7">
        <f>105*1000</f>
        <v>105000</v>
      </c>
    </row>
    <row r="416" spans="1:5" x14ac:dyDescent="0.25">
      <c r="A416" s="7">
        <v>415</v>
      </c>
      <c r="B416" s="10" t="s">
        <v>760</v>
      </c>
      <c r="C416" s="11">
        <v>3.8773148148148143E-3</v>
      </c>
      <c r="D416" s="9" t="s">
        <v>1527</v>
      </c>
      <c r="E416" s="7">
        <f>56*1000</f>
        <v>56000</v>
      </c>
    </row>
    <row r="417" spans="1:5" x14ac:dyDescent="0.25">
      <c r="A417" s="7">
        <v>416</v>
      </c>
      <c r="B417" s="10" t="s">
        <v>762</v>
      </c>
      <c r="C417" s="11">
        <v>9.6412037037037039E-3</v>
      </c>
      <c r="D417" s="9" t="s">
        <v>1527</v>
      </c>
      <c r="E417" s="7">
        <f>276*1000</f>
        <v>276000</v>
      </c>
    </row>
    <row r="418" spans="1:5" x14ac:dyDescent="0.25">
      <c r="A418" s="7">
        <v>417</v>
      </c>
      <c r="B418" s="10" t="s">
        <v>764</v>
      </c>
      <c r="C418" s="11">
        <v>9.386574074074075E-3</v>
      </c>
      <c r="D418" s="9" t="s">
        <v>1527</v>
      </c>
      <c r="E418" s="7">
        <f>185*1000</f>
        <v>185000</v>
      </c>
    </row>
    <row r="419" spans="1:5" x14ac:dyDescent="0.25">
      <c r="A419" s="7">
        <v>418</v>
      </c>
      <c r="B419" s="10" t="s">
        <v>766</v>
      </c>
      <c r="C419" s="11">
        <v>6.8402777777777776E-3</v>
      </c>
      <c r="D419" s="9" t="s">
        <v>1527</v>
      </c>
      <c r="E419" s="7">
        <f>61*1000</f>
        <v>61000</v>
      </c>
    </row>
    <row r="420" spans="1:5" x14ac:dyDescent="0.25">
      <c r="A420" s="7">
        <v>419</v>
      </c>
      <c r="B420" s="10" t="s">
        <v>767</v>
      </c>
      <c r="C420" s="11">
        <v>3.483796296296296E-3</v>
      </c>
      <c r="D420" s="9" t="s">
        <v>1527</v>
      </c>
      <c r="E420" s="7">
        <f>144*1000</f>
        <v>144000</v>
      </c>
    </row>
    <row r="421" spans="1:5" x14ac:dyDescent="0.25">
      <c r="A421" s="7">
        <v>420</v>
      </c>
      <c r="B421" s="10" t="s">
        <v>769</v>
      </c>
      <c r="C421" s="11">
        <v>5.6018518518518518E-3</v>
      </c>
      <c r="D421" s="9" t="s">
        <v>1527</v>
      </c>
      <c r="E421" s="7">
        <f>65*1000</f>
        <v>65000</v>
      </c>
    </row>
    <row r="422" spans="1:5" x14ac:dyDescent="0.25">
      <c r="A422" s="7">
        <v>421</v>
      </c>
      <c r="B422" s="10" t="s">
        <v>770</v>
      </c>
      <c r="C422" s="11">
        <v>4.9652777777777777E-3</v>
      </c>
      <c r="D422" s="9" t="s">
        <v>1527</v>
      </c>
      <c r="E422" s="7">
        <f>41*1000</f>
        <v>41000</v>
      </c>
    </row>
    <row r="423" spans="1:5" x14ac:dyDescent="0.25">
      <c r="A423" s="7">
        <v>422</v>
      </c>
      <c r="B423" s="10" t="s">
        <v>772</v>
      </c>
      <c r="C423" s="11">
        <v>7.0601851851851847E-4</v>
      </c>
      <c r="D423" s="9" t="s">
        <v>1527</v>
      </c>
      <c r="E423" s="7">
        <f>177*1000</f>
        <v>177000</v>
      </c>
    </row>
    <row r="424" spans="1:5" x14ac:dyDescent="0.25">
      <c r="A424" s="7">
        <v>423</v>
      </c>
      <c r="B424" s="10" t="s">
        <v>774</v>
      </c>
      <c r="C424" s="11">
        <v>9.780092592592592E-3</v>
      </c>
      <c r="D424" s="9" t="s">
        <v>1527</v>
      </c>
      <c r="E424" s="7">
        <f>103*1000</f>
        <v>103000</v>
      </c>
    </row>
    <row r="425" spans="1:5" x14ac:dyDescent="0.25">
      <c r="A425" s="7">
        <v>424</v>
      </c>
      <c r="B425" s="10" t="s">
        <v>776</v>
      </c>
      <c r="C425" s="11">
        <v>4.6643518518518518E-3</v>
      </c>
      <c r="D425" s="9" t="s">
        <v>1527</v>
      </c>
      <c r="E425" s="7">
        <f>976*1000</f>
        <v>976000</v>
      </c>
    </row>
    <row r="426" spans="1:5" x14ac:dyDescent="0.25">
      <c r="A426" s="7">
        <v>425</v>
      </c>
      <c r="B426" s="10" t="s">
        <v>778</v>
      </c>
      <c r="C426" s="11">
        <v>3.1944444444444442E-3</v>
      </c>
      <c r="D426" s="9" t="s">
        <v>1527</v>
      </c>
      <c r="E426" s="7">
        <f>104*1000</f>
        <v>104000</v>
      </c>
    </row>
    <row r="427" spans="1:5" x14ac:dyDescent="0.25">
      <c r="A427" s="7">
        <v>426</v>
      </c>
      <c r="B427" s="10" t="s">
        <v>780</v>
      </c>
      <c r="C427" s="11">
        <v>2.4074074074074076E-3</v>
      </c>
      <c r="D427" s="9" t="s">
        <v>1527</v>
      </c>
      <c r="E427" s="7">
        <f>27*1000</f>
        <v>27000</v>
      </c>
    </row>
    <row r="428" spans="1:5" x14ac:dyDescent="0.25">
      <c r="A428" s="7">
        <v>427</v>
      </c>
      <c r="B428" s="10" t="s">
        <v>781</v>
      </c>
      <c r="C428" s="11">
        <v>8.5532407407407415E-3</v>
      </c>
      <c r="D428" s="9" t="s">
        <v>1527</v>
      </c>
      <c r="E428" s="7">
        <f>73*1000</f>
        <v>73000</v>
      </c>
    </row>
    <row r="429" spans="1:5" x14ac:dyDescent="0.25">
      <c r="A429" s="7">
        <v>428</v>
      </c>
      <c r="B429" s="10" t="s">
        <v>782</v>
      </c>
      <c r="C429" s="11">
        <v>8.9004629629629625E-3</v>
      </c>
      <c r="D429" s="9" t="s">
        <v>1527</v>
      </c>
      <c r="E429" s="7">
        <f>222*1000</f>
        <v>222000</v>
      </c>
    </row>
    <row r="430" spans="1:5" x14ac:dyDescent="0.25">
      <c r="A430" s="7">
        <v>429</v>
      </c>
      <c r="B430" s="10" t="s">
        <v>784</v>
      </c>
      <c r="C430" s="11">
        <v>5.347222222222222E-3</v>
      </c>
      <c r="D430" s="9" t="s">
        <v>1527</v>
      </c>
      <c r="E430" s="7">
        <f>259*1000</f>
        <v>259000</v>
      </c>
    </row>
    <row r="431" spans="1:5" x14ac:dyDescent="0.25">
      <c r="A431" s="7">
        <v>430</v>
      </c>
      <c r="B431" s="10" t="s">
        <v>786</v>
      </c>
      <c r="C431" s="11">
        <v>8.4027777777777781E-3</v>
      </c>
      <c r="D431" s="9" t="s">
        <v>1527</v>
      </c>
      <c r="E431" s="7">
        <f>87*1000</f>
        <v>87000</v>
      </c>
    </row>
    <row r="432" spans="1:5" x14ac:dyDescent="0.25">
      <c r="A432" s="7">
        <v>431</v>
      </c>
      <c r="B432" s="10" t="s">
        <v>787</v>
      </c>
      <c r="C432" s="11">
        <v>9.780092592592592E-3</v>
      </c>
      <c r="D432" s="9" t="s">
        <v>1527</v>
      </c>
      <c r="E432" s="7">
        <f>79*1000</f>
        <v>79000</v>
      </c>
    </row>
    <row r="433" spans="1:5" x14ac:dyDescent="0.25">
      <c r="A433" s="7">
        <v>432</v>
      </c>
      <c r="B433" s="10" t="s">
        <v>788</v>
      </c>
      <c r="C433" s="11">
        <v>6.2037037037037043E-3</v>
      </c>
      <c r="D433" s="9" t="s">
        <v>1527</v>
      </c>
      <c r="E433" s="7">
        <f>44*1000</f>
        <v>44000</v>
      </c>
    </row>
    <row r="434" spans="1:5" x14ac:dyDescent="0.25">
      <c r="A434" s="7">
        <v>433</v>
      </c>
      <c r="B434" s="10" t="s">
        <v>789</v>
      </c>
      <c r="C434" s="11">
        <v>5.2893518518518515E-3</v>
      </c>
      <c r="D434" s="9" t="s">
        <v>1527</v>
      </c>
      <c r="E434" s="7">
        <f>73*1000</f>
        <v>73000</v>
      </c>
    </row>
    <row r="435" spans="1:5" x14ac:dyDescent="0.25">
      <c r="A435" s="7">
        <v>434</v>
      </c>
      <c r="B435" s="10" t="s">
        <v>790</v>
      </c>
      <c r="C435" s="11">
        <v>0.01</v>
      </c>
      <c r="D435" s="9" t="s">
        <v>1527</v>
      </c>
      <c r="E435" s="7">
        <f>120*1000</f>
        <v>120000</v>
      </c>
    </row>
    <row r="436" spans="1:5" x14ac:dyDescent="0.25">
      <c r="A436" s="7">
        <v>435</v>
      </c>
      <c r="B436" s="10" t="s">
        <v>792</v>
      </c>
      <c r="C436" s="11">
        <v>5.0925925925925921E-3</v>
      </c>
      <c r="D436" s="9" t="s">
        <v>1527</v>
      </c>
      <c r="E436" s="7">
        <f>64*1000</f>
        <v>64000</v>
      </c>
    </row>
    <row r="437" spans="1:5" x14ac:dyDescent="0.25">
      <c r="A437" s="7">
        <v>436</v>
      </c>
      <c r="B437" s="10" t="s">
        <v>793</v>
      </c>
      <c r="C437" s="11">
        <v>5.9027777777777776E-3</v>
      </c>
      <c r="D437" s="9" t="s">
        <v>1527</v>
      </c>
      <c r="E437" s="7">
        <f>54*1000</f>
        <v>54000</v>
      </c>
    </row>
    <row r="438" spans="1:5" x14ac:dyDescent="0.25">
      <c r="A438" s="7">
        <v>437</v>
      </c>
      <c r="B438" s="10" t="s">
        <v>794</v>
      </c>
      <c r="C438" s="11">
        <v>4.5486111111111109E-3</v>
      </c>
      <c r="D438" s="9" t="s">
        <v>1527</v>
      </c>
      <c r="E438" s="7">
        <f>190*1000</f>
        <v>190000</v>
      </c>
    </row>
    <row r="439" spans="1:5" x14ac:dyDescent="0.25">
      <c r="A439" s="7">
        <v>438</v>
      </c>
      <c r="B439" s="10" t="s">
        <v>795</v>
      </c>
      <c r="C439" s="11">
        <v>4.8148148148148152E-3</v>
      </c>
      <c r="D439" s="9" t="s">
        <v>1527</v>
      </c>
      <c r="E439" s="7">
        <f>76*1000</f>
        <v>76000</v>
      </c>
    </row>
    <row r="440" spans="1:5" x14ac:dyDescent="0.25">
      <c r="A440" s="7">
        <v>439</v>
      </c>
      <c r="B440" s="10" t="s">
        <v>797</v>
      </c>
      <c r="C440" s="11">
        <v>5.078703703703704E-2</v>
      </c>
      <c r="D440" s="9" t="s">
        <v>1527</v>
      </c>
      <c r="E440" s="7">
        <f>170*1000</f>
        <v>170000</v>
      </c>
    </row>
    <row r="441" spans="1:5" x14ac:dyDescent="0.25">
      <c r="A441" s="7">
        <v>440</v>
      </c>
      <c r="B441" s="10" t="s">
        <v>799</v>
      </c>
      <c r="C441" s="11">
        <v>3.8541666666666668E-3</v>
      </c>
      <c r="D441" s="9" t="s">
        <v>1527</v>
      </c>
      <c r="E441" s="7">
        <f>25*1000</f>
        <v>25000</v>
      </c>
    </row>
    <row r="442" spans="1:5" x14ac:dyDescent="0.25">
      <c r="A442" s="7">
        <v>441</v>
      </c>
      <c r="B442" s="10" t="s">
        <v>800</v>
      </c>
      <c r="C442" s="11">
        <v>2.3043981481481481E-2</v>
      </c>
      <c r="D442" s="9" t="s">
        <v>1527</v>
      </c>
      <c r="E442" s="7">
        <f>72*1000</f>
        <v>72000</v>
      </c>
    </row>
    <row r="443" spans="1:5" x14ac:dyDescent="0.25">
      <c r="A443" s="7">
        <v>442</v>
      </c>
      <c r="B443" s="10" t="s">
        <v>801</v>
      </c>
      <c r="C443" s="11">
        <v>9.9652777777777778E-3</v>
      </c>
      <c r="D443" s="9" t="s">
        <v>1527</v>
      </c>
      <c r="E443" s="7">
        <f>317*1000</f>
        <v>317000</v>
      </c>
    </row>
    <row r="444" spans="1:5" x14ac:dyDescent="0.25">
      <c r="A444" s="7">
        <v>443</v>
      </c>
      <c r="B444" s="10" t="s">
        <v>803</v>
      </c>
      <c r="C444" s="11">
        <v>1.4930555555555556E-3</v>
      </c>
      <c r="D444" s="9" t="s">
        <v>1527</v>
      </c>
      <c r="E444" s="7">
        <f>41*1000</f>
        <v>41000</v>
      </c>
    </row>
    <row r="445" spans="1:5" x14ac:dyDescent="0.25">
      <c r="A445" s="7">
        <v>444</v>
      </c>
      <c r="B445" s="10" t="s">
        <v>804</v>
      </c>
      <c r="C445" s="11">
        <v>9.6874999999999999E-3</v>
      </c>
      <c r="D445" s="9" t="s">
        <v>1527</v>
      </c>
      <c r="E445" s="7">
        <f>117*1000</f>
        <v>117000</v>
      </c>
    </row>
    <row r="446" spans="1:5" x14ac:dyDescent="0.25">
      <c r="A446" s="7">
        <v>445</v>
      </c>
      <c r="B446" s="10" t="s">
        <v>805</v>
      </c>
      <c r="C446" s="11">
        <v>9.9074074074074082E-3</v>
      </c>
      <c r="D446" s="9" t="s">
        <v>1527</v>
      </c>
      <c r="E446" s="7">
        <f>217*1000</f>
        <v>217000</v>
      </c>
    </row>
    <row r="447" spans="1:5" x14ac:dyDescent="0.25">
      <c r="A447" s="7">
        <v>446</v>
      </c>
      <c r="B447" s="10" t="s">
        <v>807</v>
      </c>
      <c r="C447" s="11">
        <v>4.8148148148148152E-3</v>
      </c>
      <c r="D447" s="9" t="s">
        <v>1527</v>
      </c>
      <c r="E447" s="7">
        <f>219*1000</f>
        <v>219000</v>
      </c>
    </row>
    <row r="448" spans="1:5" x14ac:dyDescent="0.25">
      <c r="A448" s="7">
        <v>447</v>
      </c>
      <c r="B448" s="10" t="s">
        <v>809</v>
      </c>
      <c r="C448" s="11">
        <v>5.5324074074074069E-3</v>
      </c>
      <c r="D448" s="9" t="s">
        <v>1527</v>
      </c>
      <c r="E448" s="7">
        <f>527*1000</f>
        <v>527000</v>
      </c>
    </row>
    <row r="449" spans="1:5" x14ac:dyDescent="0.25">
      <c r="A449" s="7">
        <v>448</v>
      </c>
      <c r="B449" s="10" t="s">
        <v>811</v>
      </c>
      <c r="C449" s="11">
        <v>7.1990740740740739E-3</v>
      </c>
      <c r="D449" s="9" t="s">
        <v>1527</v>
      </c>
      <c r="E449" s="7">
        <f>373*1000</f>
        <v>373000</v>
      </c>
    </row>
    <row r="450" spans="1:5" x14ac:dyDescent="0.25">
      <c r="A450" s="7">
        <v>449</v>
      </c>
      <c r="B450" s="10" t="s">
        <v>813</v>
      </c>
      <c r="C450" s="11">
        <v>6.3310185185185197E-3</v>
      </c>
      <c r="D450" s="9" t="s">
        <v>1527</v>
      </c>
      <c r="E450" s="7">
        <f>385*1000</f>
        <v>385000</v>
      </c>
    </row>
    <row r="451" spans="1:5" x14ac:dyDescent="0.25">
      <c r="A451" s="7">
        <v>450</v>
      </c>
      <c r="B451" s="10" t="s">
        <v>815</v>
      </c>
      <c r="C451" s="11">
        <v>8.564814814814815E-3</v>
      </c>
      <c r="D451" s="9" t="s">
        <v>1527</v>
      </c>
      <c r="E451" s="7">
        <f>388*1000</f>
        <v>388000</v>
      </c>
    </row>
    <row r="452" spans="1:5" x14ac:dyDescent="0.25">
      <c r="A452" s="7">
        <v>451</v>
      </c>
      <c r="B452" s="10" t="s">
        <v>817</v>
      </c>
      <c r="C452" s="11">
        <v>5.8333333333333336E-3</v>
      </c>
      <c r="D452" s="9" t="s">
        <v>1527</v>
      </c>
      <c r="E452" s="7">
        <f>34*1000</f>
        <v>34000</v>
      </c>
    </row>
    <row r="453" spans="1:5" x14ac:dyDescent="0.25">
      <c r="A453" s="7">
        <v>452</v>
      </c>
      <c r="B453" s="10" t="s">
        <v>818</v>
      </c>
      <c r="C453" s="11">
        <v>6.2037037037037043E-3</v>
      </c>
      <c r="D453" s="9" t="s">
        <v>1527</v>
      </c>
      <c r="E453" s="7">
        <f>310*1000</f>
        <v>310000</v>
      </c>
    </row>
    <row r="454" spans="1:5" x14ac:dyDescent="0.25">
      <c r="A454" s="7">
        <v>453</v>
      </c>
      <c r="B454" s="10" t="s">
        <v>820</v>
      </c>
      <c r="C454" s="11">
        <v>5.0000000000000001E-3</v>
      </c>
      <c r="D454" s="9" t="s">
        <v>1527</v>
      </c>
      <c r="E454" s="7">
        <f>175*1000</f>
        <v>175000</v>
      </c>
    </row>
    <row r="455" spans="1:5" x14ac:dyDescent="0.25">
      <c r="A455" s="7">
        <v>454</v>
      </c>
      <c r="B455" s="10" t="s">
        <v>822</v>
      </c>
      <c r="C455" s="11">
        <v>5.9606481481481489E-3</v>
      </c>
      <c r="D455" s="9" t="s">
        <v>1527</v>
      </c>
      <c r="E455" s="7">
        <f>88*1000</f>
        <v>88000</v>
      </c>
    </row>
    <row r="456" spans="1:5" x14ac:dyDescent="0.25">
      <c r="A456" s="7">
        <v>455</v>
      </c>
      <c r="B456" s="10" t="s">
        <v>823</v>
      </c>
      <c r="C456" s="11">
        <v>4.0624999999999993E-3</v>
      </c>
      <c r="D456" s="9" t="s">
        <v>1527</v>
      </c>
      <c r="E456" s="7">
        <f>44*1000</f>
        <v>44000</v>
      </c>
    </row>
    <row r="457" spans="1:5" x14ac:dyDescent="0.25">
      <c r="A457" s="7">
        <v>456</v>
      </c>
      <c r="B457" s="10" t="s">
        <v>824</v>
      </c>
      <c r="C457" s="11">
        <v>3.2175925925925926E-3</v>
      </c>
      <c r="D457" s="9" t="s">
        <v>1527</v>
      </c>
      <c r="E457" s="7">
        <f>46*1000</f>
        <v>46000</v>
      </c>
    </row>
    <row r="458" spans="1:5" x14ac:dyDescent="0.25">
      <c r="A458" s="7">
        <v>457</v>
      </c>
      <c r="B458" s="10" t="s">
        <v>825</v>
      </c>
      <c r="C458" s="11">
        <v>7.0717592592592594E-3</v>
      </c>
      <c r="D458" s="9" t="s">
        <v>1527</v>
      </c>
      <c r="E458" s="7">
        <f>98*1000</f>
        <v>98000</v>
      </c>
    </row>
    <row r="459" spans="1:5" x14ac:dyDescent="0.25">
      <c r="A459" s="7">
        <v>458</v>
      </c>
      <c r="B459" s="10" t="s">
        <v>826</v>
      </c>
      <c r="C459" s="11">
        <v>3.37962962962963E-3</v>
      </c>
      <c r="D459" s="9" t="s">
        <v>1527</v>
      </c>
      <c r="E459" s="7">
        <f>98*1000</f>
        <v>98000</v>
      </c>
    </row>
    <row r="460" spans="1:5" x14ac:dyDescent="0.25">
      <c r="A460" s="7">
        <v>459</v>
      </c>
      <c r="B460" s="10" t="s">
        <v>827</v>
      </c>
      <c r="C460" s="11">
        <v>1.0138888888888888E-2</v>
      </c>
      <c r="D460" s="9" t="s">
        <v>1527</v>
      </c>
      <c r="E460" s="7">
        <f>88*1000</f>
        <v>88000</v>
      </c>
    </row>
    <row r="461" spans="1:5" x14ac:dyDescent="0.25">
      <c r="A461" s="7">
        <v>460</v>
      </c>
      <c r="B461" s="10" t="s">
        <v>828</v>
      </c>
      <c r="C461" s="11">
        <v>5.4050925925925924E-3</v>
      </c>
      <c r="D461" s="9" t="s">
        <v>1527</v>
      </c>
      <c r="E461" s="7">
        <f>91*1000</f>
        <v>91000</v>
      </c>
    </row>
    <row r="462" spans="1:5" x14ac:dyDescent="0.25">
      <c r="A462" s="7">
        <v>461</v>
      </c>
      <c r="B462" s="10" t="s">
        <v>830</v>
      </c>
      <c r="C462" s="11">
        <v>8.4259259259259253E-3</v>
      </c>
      <c r="D462" s="9" t="s">
        <v>1527</v>
      </c>
      <c r="E462" s="7">
        <f>542*1000</f>
        <v>542000</v>
      </c>
    </row>
    <row r="463" spans="1:5" x14ac:dyDescent="0.25">
      <c r="A463" s="7">
        <v>462</v>
      </c>
      <c r="B463" s="10" t="s">
        <v>832</v>
      </c>
      <c r="C463" s="11">
        <v>8.2523148148148148E-3</v>
      </c>
      <c r="D463" s="9" t="s">
        <v>1527</v>
      </c>
      <c r="E463" s="7">
        <f>50*1000</f>
        <v>50000</v>
      </c>
    </row>
    <row r="464" spans="1:5" x14ac:dyDescent="0.25">
      <c r="A464" s="7">
        <v>463</v>
      </c>
      <c r="B464" s="10" t="s">
        <v>833</v>
      </c>
      <c r="C464" s="11">
        <v>1.0150462962962964E-2</v>
      </c>
      <c r="D464" s="9" t="s">
        <v>1527</v>
      </c>
      <c r="E464" s="7">
        <f>332*1000</f>
        <v>332000</v>
      </c>
    </row>
    <row r="465" spans="1:5" x14ac:dyDescent="0.25">
      <c r="A465" s="7">
        <v>464</v>
      </c>
      <c r="B465" s="10" t="s">
        <v>835</v>
      </c>
      <c r="C465" s="11">
        <v>3.6805555555555554E-3</v>
      </c>
      <c r="D465" s="9" t="s">
        <v>1527</v>
      </c>
      <c r="E465" s="7">
        <f>51*1000</f>
        <v>51000</v>
      </c>
    </row>
    <row r="466" spans="1:5" x14ac:dyDescent="0.25">
      <c r="A466" s="7">
        <v>465</v>
      </c>
      <c r="B466" s="10" t="s">
        <v>837</v>
      </c>
      <c r="C466" s="11">
        <v>6.4120370370370364E-3</v>
      </c>
      <c r="D466" s="9" t="s">
        <v>1527</v>
      </c>
      <c r="E466" s="7">
        <f>77*1000</f>
        <v>77000</v>
      </c>
    </row>
    <row r="467" spans="1:5" x14ac:dyDescent="0.25">
      <c r="A467" s="7">
        <v>466</v>
      </c>
      <c r="B467" s="10" t="s">
        <v>838</v>
      </c>
      <c r="C467" s="11">
        <v>4.4675925925925933E-3</v>
      </c>
      <c r="D467" s="9" t="s">
        <v>1528</v>
      </c>
      <c r="E467" s="7">
        <f>46*1000</f>
        <v>46000</v>
      </c>
    </row>
    <row r="468" spans="1:5" x14ac:dyDescent="0.25">
      <c r="A468" s="7">
        <v>467</v>
      </c>
      <c r="B468" s="10" t="s">
        <v>840</v>
      </c>
      <c r="C468" s="11">
        <v>4.2476851851851851E-3</v>
      </c>
      <c r="D468" s="9" t="s">
        <v>1528</v>
      </c>
      <c r="E468" s="7">
        <f>86*1000</f>
        <v>86000</v>
      </c>
    </row>
    <row r="469" spans="1:5" x14ac:dyDescent="0.25">
      <c r="A469" s="7">
        <v>468</v>
      </c>
      <c r="B469" s="10" t="s">
        <v>842</v>
      </c>
      <c r="C469" s="11">
        <v>1.5856481481481479E-3</v>
      </c>
      <c r="D469" s="9" t="s">
        <v>1528</v>
      </c>
      <c r="E469" s="7">
        <f>126*1000</f>
        <v>126000</v>
      </c>
    </row>
    <row r="470" spans="1:5" x14ac:dyDescent="0.25">
      <c r="A470" s="7">
        <v>469</v>
      </c>
      <c r="B470" s="10" t="s">
        <v>844</v>
      </c>
      <c r="C470" s="11">
        <v>5.4513888888888884E-3</v>
      </c>
      <c r="D470" s="9" t="s">
        <v>1528</v>
      </c>
      <c r="E470" s="7">
        <f>153*1000</f>
        <v>153000</v>
      </c>
    </row>
    <row r="471" spans="1:5" x14ac:dyDescent="0.25">
      <c r="A471" s="7">
        <v>470</v>
      </c>
      <c r="B471" s="10" t="s">
        <v>846</v>
      </c>
      <c r="C471" s="11">
        <v>1.7245370370370372E-3</v>
      </c>
      <c r="D471" s="9" t="s">
        <v>1528</v>
      </c>
      <c r="E471" s="7">
        <f>31*1000</f>
        <v>31000</v>
      </c>
    </row>
    <row r="472" spans="1:5" x14ac:dyDescent="0.25">
      <c r="A472" s="7">
        <v>471</v>
      </c>
      <c r="B472" s="10" t="s">
        <v>848</v>
      </c>
      <c r="C472" s="11">
        <v>1.375E-2</v>
      </c>
      <c r="D472" s="9" t="s">
        <v>1528</v>
      </c>
      <c r="E472" s="7">
        <f>179*1000</f>
        <v>179000</v>
      </c>
    </row>
    <row r="473" spans="1:5" x14ac:dyDescent="0.25">
      <c r="A473" s="7">
        <v>472</v>
      </c>
      <c r="B473" s="10" t="s">
        <v>850</v>
      </c>
      <c r="C473" s="11">
        <v>6.851851851851852E-3</v>
      </c>
      <c r="D473" s="9" t="s">
        <v>1528</v>
      </c>
      <c r="E473" s="7">
        <f>16*1000</f>
        <v>16000</v>
      </c>
    </row>
    <row r="474" spans="1:5" x14ac:dyDescent="0.25">
      <c r="A474" s="7">
        <v>473</v>
      </c>
      <c r="B474" s="10" t="s">
        <v>852</v>
      </c>
      <c r="C474" s="11">
        <v>4.5486111111111109E-3</v>
      </c>
      <c r="D474" s="9" t="s">
        <v>1528</v>
      </c>
      <c r="E474" s="7">
        <f>21*1000</f>
        <v>21000</v>
      </c>
    </row>
    <row r="475" spans="1:5" x14ac:dyDescent="0.25">
      <c r="A475" s="7">
        <v>474</v>
      </c>
      <c r="B475" s="10" t="s">
        <v>854</v>
      </c>
      <c r="C475" s="11">
        <v>8.726851851851852E-3</v>
      </c>
      <c r="D475" s="9" t="s">
        <v>1528</v>
      </c>
      <c r="E475" s="7">
        <f>30*1000</f>
        <v>30000</v>
      </c>
    </row>
    <row r="476" spans="1:5" x14ac:dyDescent="0.25">
      <c r="A476" s="7">
        <v>475</v>
      </c>
      <c r="B476" s="10" t="s">
        <v>856</v>
      </c>
      <c r="C476" s="11">
        <v>6.828703703703704E-3</v>
      </c>
      <c r="D476" s="9" t="s">
        <v>1528</v>
      </c>
      <c r="E476" s="7">
        <f>39*1000</f>
        <v>39000</v>
      </c>
    </row>
    <row r="477" spans="1:5" x14ac:dyDescent="0.25">
      <c r="A477" s="7">
        <v>476</v>
      </c>
      <c r="B477" s="10" t="s">
        <v>858</v>
      </c>
      <c r="C477" s="11">
        <v>2.2569444444444447E-3</v>
      </c>
      <c r="D477" s="9" t="s">
        <v>1528</v>
      </c>
      <c r="E477" s="7">
        <f>9.1*1000</f>
        <v>9100</v>
      </c>
    </row>
    <row r="478" spans="1:5" x14ac:dyDescent="0.25">
      <c r="A478" s="7">
        <v>477</v>
      </c>
      <c r="B478" s="10" t="s">
        <v>860</v>
      </c>
      <c r="C478" s="11">
        <v>8.9930555555555545E-3</v>
      </c>
      <c r="D478" s="9" t="s">
        <v>1528</v>
      </c>
      <c r="E478" s="7">
        <f>116*1000</f>
        <v>116000</v>
      </c>
    </row>
    <row r="479" spans="1:5" x14ac:dyDescent="0.25">
      <c r="A479" s="7">
        <v>478</v>
      </c>
      <c r="B479" s="10" t="s">
        <v>862</v>
      </c>
      <c r="C479" s="11">
        <v>2.0486111111111113E-3</v>
      </c>
      <c r="D479" s="9" t="s">
        <v>1528</v>
      </c>
      <c r="E479" s="7">
        <f>42*1000</f>
        <v>42000</v>
      </c>
    </row>
    <row r="480" spans="1:5" x14ac:dyDescent="0.25">
      <c r="A480" s="7">
        <v>479</v>
      </c>
      <c r="B480" s="10" t="s">
        <v>864</v>
      </c>
      <c r="C480" s="11">
        <v>7.8935185185185185E-3</v>
      </c>
      <c r="D480" s="9" t="s">
        <v>1528</v>
      </c>
      <c r="E480" s="7">
        <f>83*1000</f>
        <v>83000</v>
      </c>
    </row>
    <row r="481" spans="1:5" x14ac:dyDescent="0.25">
      <c r="A481" s="7">
        <v>480</v>
      </c>
      <c r="B481" s="10" t="s">
        <v>866</v>
      </c>
      <c r="C481" s="11">
        <v>5.185185185185185E-3</v>
      </c>
      <c r="D481" s="9" t="s">
        <v>1528</v>
      </c>
      <c r="E481" s="7">
        <f>178*1000</f>
        <v>178000</v>
      </c>
    </row>
    <row r="482" spans="1:5" x14ac:dyDescent="0.25">
      <c r="A482" s="7">
        <v>481</v>
      </c>
      <c r="B482" s="10" t="s">
        <v>868</v>
      </c>
      <c r="C482" s="11">
        <v>2.4768518518518516E-3</v>
      </c>
      <c r="D482" s="9" t="s">
        <v>1528</v>
      </c>
      <c r="E482" s="7">
        <f>15*1000</f>
        <v>15000</v>
      </c>
    </row>
    <row r="483" spans="1:5" x14ac:dyDescent="0.25">
      <c r="A483" s="7">
        <v>482</v>
      </c>
      <c r="B483" s="10" t="s">
        <v>870</v>
      </c>
      <c r="C483" s="11">
        <v>7.4537037037037028E-3</v>
      </c>
      <c r="D483" s="9" t="s">
        <v>1528</v>
      </c>
      <c r="E483" s="7">
        <f>47*1000</f>
        <v>47000</v>
      </c>
    </row>
    <row r="484" spans="1:5" x14ac:dyDescent="0.25">
      <c r="A484" s="7">
        <v>483</v>
      </c>
      <c r="B484" s="10" t="s">
        <v>872</v>
      </c>
      <c r="C484" s="11">
        <v>3.8425925925925923E-3</v>
      </c>
      <c r="D484" s="9" t="s">
        <v>1528</v>
      </c>
      <c r="E484" s="7">
        <f>48*1000</f>
        <v>48000</v>
      </c>
    </row>
    <row r="485" spans="1:5" x14ac:dyDescent="0.25">
      <c r="A485" s="7">
        <v>484</v>
      </c>
      <c r="B485" s="10" t="s">
        <v>874</v>
      </c>
      <c r="C485" s="11">
        <v>3.2754629629629631E-3</v>
      </c>
      <c r="D485" s="9" t="s">
        <v>1528</v>
      </c>
      <c r="E485" s="7">
        <f>32*1000</f>
        <v>32000</v>
      </c>
    </row>
    <row r="486" spans="1:5" x14ac:dyDescent="0.25">
      <c r="A486" s="7">
        <v>485</v>
      </c>
      <c r="B486" s="10" t="s">
        <v>876</v>
      </c>
      <c r="C486" s="11">
        <v>3.3564814814814811E-3</v>
      </c>
      <c r="D486" s="9" t="s">
        <v>1528</v>
      </c>
      <c r="E486" s="7">
        <f>24*1000</f>
        <v>24000</v>
      </c>
    </row>
    <row r="487" spans="1:5" x14ac:dyDescent="0.25">
      <c r="A487" s="7">
        <v>486</v>
      </c>
      <c r="B487" s="10" t="s">
        <v>878</v>
      </c>
      <c r="C487" s="11">
        <v>6.0648148148148145E-3</v>
      </c>
      <c r="D487" s="9" t="s">
        <v>1528</v>
      </c>
      <c r="E487" s="7">
        <f>34*1000</f>
        <v>34000</v>
      </c>
    </row>
    <row r="488" spans="1:5" x14ac:dyDescent="0.25">
      <c r="A488" s="7">
        <v>487</v>
      </c>
      <c r="B488" s="10" t="s">
        <v>880</v>
      </c>
      <c r="C488" s="11">
        <v>4.3287037037037035E-3</v>
      </c>
      <c r="D488" s="9" t="s">
        <v>1528</v>
      </c>
      <c r="E488" s="7">
        <f>18*1000</f>
        <v>18000</v>
      </c>
    </row>
    <row r="489" spans="1:5" x14ac:dyDescent="0.25">
      <c r="A489" s="7">
        <v>488</v>
      </c>
      <c r="B489" s="10" t="s">
        <v>882</v>
      </c>
      <c r="C489" s="11">
        <v>2.4768518518518516E-3</v>
      </c>
      <c r="D489" s="9" t="s">
        <v>1528</v>
      </c>
      <c r="E489" s="7">
        <f>23*1000</f>
        <v>23000</v>
      </c>
    </row>
    <row r="490" spans="1:5" x14ac:dyDescent="0.25">
      <c r="A490" s="7">
        <v>489</v>
      </c>
      <c r="B490" s="10" t="s">
        <v>884</v>
      </c>
      <c r="C490" s="11">
        <v>3.1134259259259257E-3</v>
      </c>
      <c r="D490" s="9" t="s">
        <v>1528</v>
      </c>
      <c r="E490" s="7">
        <f>18*1000</f>
        <v>18000</v>
      </c>
    </row>
    <row r="491" spans="1:5" x14ac:dyDescent="0.25">
      <c r="A491" s="7">
        <v>490</v>
      </c>
      <c r="B491" s="10" t="s">
        <v>885</v>
      </c>
      <c r="C491" s="11">
        <v>6.053240740740741E-3</v>
      </c>
      <c r="D491" s="9" t="s">
        <v>1528</v>
      </c>
      <c r="E491" s="7">
        <f>229*1000</f>
        <v>229000</v>
      </c>
    </row>
    <row r="492" spans="1:5" x14ac:dyDescent="0.25">
      <c r="A492" s="7">
        <v>491</v>
      </c>
      <c r="B492" s="10" t="s">
        <v>887</v>
      </c>
      <c r="C492" s="11">
        <v>9.8680555555555549E-2</v>
      </c>
      <c r="D492" s="9" t="s">
        <v>1528</v>
      </c>
      <c r="E492" s="7">
        <f>62*1000</f>
        <v>62000</v>
      </c>
    </row>
    <row r="493" spans="1:5" x14ac:dyDescent="0.25">
      <c r="A493" s="7">
        <v>492</v>
      </c>
      <c r="B493" s="10" t="s">
        <v>889</v>
      </c>
      <c r="C493" s="11">
        <v>6.4351851851851841E-2</v>
      </c>
      <c r="D493" s="9" t="s">
        <v>1528</v>
      </c>
      <c r="E493" s="7">
        <f>182*1000</f>
        <v>182000</v>
      </c>
    </row>
    <row r="494" spans="1:5" x14ac:dyDescent="0.25">
      <c r="A494" s="7">
        <v>493</v>
      </c>
      <c r="B494" s="10" t="s">
        <v>891</v>
      </c>
      <c r="C494" s="11">
        <v>4.0277777777777777E-3</v>
      </c>
      <c r="D494" s="9" t="s">
        <v>1528</v>
      </c>
      <c r="E494" s="7">
        <f>52*1000</f>
        <v>52000</v>
      </c>
    </row>
    <row r="495" spans="1:5" x14ac:dyDescent="0.25">
      <c r="A495" s="7">
        <v>494</v>
      </c>
      <c r="B495" s="10" t="s">
        <v>893</v>
      </c>
      <c r="C495" s="11">
        <v>4.6874999999999998E-3</v>
      </c>
      <c r="D495" s="9" t="s">
        <v>1528</v>
      </c>
      <c r="E495" s="7">
        <f>34*1000</f>
        <v>34000</v>
      </c>
    </row>
    <row r="496" spans="1:5" x14ac:dyDescent="0.25">
      <c r="A496" s="7">
        <v>495</v>
      </c>
      <c r="B496" s="10" t="s">
        <v>894</v>
      </c>
      <c r="C496" s="11">
        <v>3.1018518518518522E-3</v>
      </c>
      <c r="D496" s="9" t="s">
        <v>1528</v>
      </c>
      <c r="E496" s="7">
        <f>33*1000</f>
        <v>33000</v>
      </c>
    </row>
    <row r="497" spans="1:5" x14ac:dyDescent="0.25">
      <c r="A497" s="7">
        <v>496</v>
      </c>
      <c r="B497" s="10" t="s">
        <v>896</v>
      </c>
      <c r="C497" s="11">
        <v>8.0555555555555554E-3</v>
      </c>
      <c r="D497" s="9" t="s">
        <v>1528</v>
      </c>
      <c r="E497" s="7">
        <f>122*1000</f>
        <v>122000</v>
      </c>
    </row>
    <row r="498" spans="1:5" x14ac:dyDescent="0.25">
      <c r="A498" s="7">
        <v>497</v>
      </c>
      <c r="B498" s="10" t="s">
        <v>898</v>
      </c>
      <c r="C498" s="11">
        <v>3.9236111111111112E-3</v>
      </c>
      <c r="D498" s="9" t="s">
        <v>1528</v>
      </c>
      <c r="E498" s="7">
        <f>104*1000</f>
        <v>104000</v>
      </c>
    </row>
    <row r="499" spans="1:5" x14ac:dyDescent="0.25">
      <c r="A499" s="7">
        <v>498</v>
      </c>
      <c r="B499" s="10" t="s">
        <v>900</v>
      </c>
      <c r="C499" s="11">
        <v>5.185185185185185E-3</v>
      </c>
      <c r="D499" s="9" t="s">
        <v>1528</v>
      </c>
      <c r="E499" s="7">
        <f>78*1000</f>
        <v>78000</v>
      </c>
    </row>
    <row r="500" spans="1:5" x14ac:dyDescent="0.25">
      <c r="A500" s="7">
        <v>499</v>
      </c>
      <c r="B500" s="10" t="s">
        <v>902</v>
      </c>
      <c r="C500" s="11">
        <v>3.645833333333333E-3</v>
      </c>
      <c r="D500" s="9" t="s">
        <v>1528</v>
      </c>
      <c r="E500" s="7">
        <f>16*1000</f>
        <v>16000</v>
      </c>
    </row>
    <row r="501" spans="1:5" x14ac:dyDescent="0.25">
      <c r="A501" s="7">
        <v>500</v>
      </c>
      <c r="B501" s="10" t="s">
        <v>903</v>
      </c>
      <c r="C501" s="11">
        <v>2.8009259259259259E-3</v>
      </c>
      <c r="D501" s="9" t="s">
        <v>1528</v>
      </c>
      <c r="E501" s="7">
        <f>13*1000</f>
        <v>13000</v>
      </c>
    </row>
    <row r="502" spans="1:5" x14ac:dyDescent="0.25">
      <c r="A502" s="7">
        <v>501</v>
      </c>
      <c r="B502" s="10" t="s">
        <v>905</v>
      </c>
      <c r="C502" s="11">
        <v>7.2916666666666659E-3</v>
      </c>
      <c r="D502" s="9" t="s">
        <v>1528</v>
      </c>
      <c r="E502" s="7">
        <f>1.7*1000000</f>
        <v>1700000</v>
      </c>
    </row>
    <row r="503" spans="1:5" x14ac:dyDescent="0.25">
      <c r="A503" s="7">
        <v>502</v>
      </c>
      <c r="B503" s="10" t="s">
        <v>907</v>
      </c>
      <c r="C503" s="11">
        <v>7.5115740740740742E-3</v>
      </c>
      <c r="D503" s="9" t="s">
        <v>1528</v>
      </c>
      <c r="E503" s="7">
        <f>302*1000</f>
        <v>302000</v>
      </c>
    </row>
    <row r="504" spans="1:5" x14ac:dyDescent="0.25">
      <c r="A504" s="7">
        <v>503</v>
      </c>
      <c r="B504" s="10" t="s">
        <v>909</v>
      </c>
      <c r="C504" s="11">
        <v>4.8611111111111112E-3</v>
      </c>
      <c r="D504" s="9" t="s">
        <v>1528</v>
      </c>
      <c r="E504" s="7">
        <f>115*1000</f>
        <v>115000</v>
      </c>
    </row>
    <row r="505" spans="1:5" x14ac:dyDescent="0.25">
      <c r="A505" s="7">
        <v>504</v>
      </c>
      <c r="B505" s="10" t="s">
        <v>911</v>
      </c>
      <c r="C505" s="11">
        <v>7.1412037037037043E-3</v>
      </c>
      <c r="D505" s="9" t="s">
        <v>1528</v>
      </c>
      <c r="E505" s="7">
        <f>181*1000</f>
        <v>181000</v>
      </c>
    </row>
    <row r="506" spans="1:5" x14ac:dyDescent="0.25">
      <c r="A506" s="7">
        <v>505</v>
      </c>
      <c r="B506" s="10" t="s">
        <v>913</v>
      </c>
      <c r="C506" s="11">
        <v>6.0185185185185177E-3</v>
      </c>
      <c r="D506" s="9" t="s">
        <v>1528</v>
      </c>
      <c r="E506" s="7">
        <f>12*1000</f>
        <v>12000</v>
      </c>
    </row>
    <row r="507" spans="1:5" x14ac:dyDescent="0.25">
      <c r="A507" s="7">
        <v>506</v>
      </c>
      <c r="B507" s="10" t="s">
        <v>915</v>
      </c>
      <c r="C507" s="11">
        <v>3.472222222222222E-3</v>
      </c>
      <c r="D507" s="9" t="s">
        <v>1528</v>
      </c>
      <c r="E507" s="7">
        <f>16*1000</f>
        <v>16000</v>
      </c>
    </row>
    <row r="508" spans="1:5" x14ac:dyDescent="0.25">
      <c r="A508" s="7">
        <v>507</v>
      </c>
      <c r="B508" s="10" t="s">
        <v>916</v>
      </c>
      <c r="C508" s="11">
        <v>2.2569444444444447E-3</v>
      </c>
      <c r="D508" s="9" t="s">
        <v>1528</v>
      </c>
      <c r="E508" s="7">
        <f>219*1000</f>
        <v>219000</v>
      </c>
    </row>
    <row r="509" spans="1:5" x14ac:dyDescent="0.25">
      <c r="A509" s="7">
        <v>508</v>
      </c>
      <c r="B509" s="10" t="s">
        <v>918</v>
      </c>
      <c r="C509" s="11">
        <v>8.6342592592592599E-3</v>
      </c>
      <c r="D509" s="9" t="s">
        <v>1528</v>
      </c>
      <c r="E509" s="7">
        <f>354*1000</f>
        <v>354000</v>
      </c>
    </row>
    <row r="510" spans="1:5" x14ac:dyDescent="0.25">
      <c r="A510" s="7">
        <v>509</v>
      </c>
      <c r="B510" s="10" t="s">
        <v>920</v>
      </c>
      <c r="C510" s="11">
        <v>1.0300925925925926E-3</v>
      </c>
      <c r="D510" s="9" t="s">
        <v>1528</v>
      </c>
      <c r="E510" s="7">
        <f>51*1000</f>
        <v>51000</v>
      </c>
    </row>
    <row r="511" spans="1:5" x14ac:dyDescent="0.25">
      <c r="A511" s="7">
        <v>510</v>
      </c>
      <c r="B511" s="10" t="s">
        <v>922</v>
      </c>
      <c r="C511" s="11">
        <v>5.4745370370370373E-3</v>
      </c>
      <c r="D511" s="9" t="s">
        <v>1528</v>
      </c>
      <c r="E511" s="7">
        <f>28*1000</f>
        <v>28000</v>
      </c>
    </row>
    <row r="512" spans="1:5" x14ac:dyDescent="0.25">
      <c r="A512" s="7">
        <v>511</v>
      </c>
      <c r="B512" s="10" t="s">
        <v>924</v>
      </c>
      <c r="C512" s="11">
        <v>2.6388888888888885E-3</v>
      </c>
      <c r="D512" s="9" t="s">
        <v>1528</v>
      </c>
      <c r="E512" s="7">
        <f>39*1000</f>
        <v>39000</v>
      </c>
    </row>
    <row r="513" spans="1:5" x14ac:dyDescent="0.25">
      <c r="A513" s="7">
        <v>512</v>
      </c>
      <c r="B513" s="10" t="s">
        <v>925</v>
      </c>
      <c r="C513" s="11">
        <v>1.5972222222222221E-3</v>
      </c>
      <c r="D513" s="9" t="s">
        <v>1528</v>
      </c>
      <c r="E513" s="7">
        <f>60*1000</f>
        <v>60000</v>
      </c>
    </row>
    <row r="514" spans="1:5" x14ac:dyDescent="0.25">
      <c r="A514" s="7">
        <v>513</v>
      </c>
      <c r="B514" s="10" t="s">
        <v>927</v>
      </c>
      <c r="C514" s="11">
        <v>4.0740740740740746E-3</v>
      </c>
      <c r="D514" s="9" t="s">
        <v>1528</v>
      </c>
      <c r="E514" s="7">
        <f>95*1000</f>
        <v>95000</v>
      </c>
    </row>
    <row r="515" spans="1:5" x14ac:dyDescent="0.25">
      <c r="A515" s="7">
        <v>514</v>
      </c>
      <c r="B515" s="10" t="s">
        <v>929</v>
      </c>
      <c r="C515" s="11">
        <v>1.6782407407407406E-3</v>
      </c>
      <c r="D515" s="9" t="s">
        <v>1528</v>
      </c>
      <c r="E515" s="7">
        <f>63*1000</f>
        <v>63000</v>
      </c>
    </row>
    <row r="516" spans="1:5" x14ac:dyDescent="0.25">
      <c r="A516" s="7">
        <v>515</v>
      </c>
      <c r="B516" s="10" t="s">
        <v>931</v>
      </c>
      <c r="C516" s="11">
        <v>3.8425925925925923E-3</v>
      </c>
      <c r="D516" s="9" t="s">
        <v>1528</v>
      </c>
      <c r="E516" s="7">
        <f>99*1000</f>
        <v>99000</v>
      </c>
    </row>
    <row r="517" spans="1:5" x14ac:dyDescent="0.25">
      <c r="A517" s="7">
        <v>516</v>
      </c>
      <c r="B517" s="10" t="s">
        <v>933</v>
      </c>
      <c r="C517" s="11">
        <v>2.0717592592592593E-3</v>
      </c>
      <c r="D517" s="9" t="s">
        <v>1528</v>
      </c>
      <c r="E517" s="7">
        <f>3.4*1000</f>
        <v>3400</v>
      </c>
    </row>
    <row r="518" spans="1:5" x14ac:dyDescent="0.25">
      <c r="A518" s="7">
        <v>517</v>
      </c>
      <c r="B518" s="10" t="s">
        <v>935</v>
      </c>
      <c r="C518" s="11">
        <v>2.0717592592592593E-3</v>
      </c>
      <c r="D518" s="9" t="s">
        <v>1528</v>
      </c>
      <c r="E518" s="7">
        <f>5*1000</f>
        <v>5000</v>
      </c>
    </row>
    <row r="519" spans="1:5" x14ac:dyDescent="0.25">
      <c r="A519" s="7">
        <v>518</v>
      </c>
      <c r="B519" s="10" t="s">
        <v>937</v>
      </c>
      <c r="C519" s="11">
        <v>2.0717592592592593E-3</v>
      </c>
      <c r="D519" s="9" t="s">
        <v>1528</v>
      </c>
      <c r="E519" s="7">
        <f>9.1*1000</f>
        <v>9100</v>
      </c>
    </row>
    <row r="520" spans="1:5" x14ac:dyDescent="0.25">
      <c r="A520" s="7">
        <v>519</v>
      </c>
      <c r="B520" s="10" t="s">
        <v>938</v>
      </c>
      <c r="C520" s="11">
        <v>2.0717592592592593E-3</v>
      </c>
      <c r="D520" s="9" t="s">
        <v>1528</v>
      </c>
      <c r="E520" s="7">
        <f>4.2*1000</f>
        <v>4200</v>
      </c>
    </row>
    <row r="521" spans="1:5" x14ac:dyDescent="0.25">
      <c r="A521" s="7">
        <v>520</v>
      </c>
      <c r="B521" s="10" t="s">
        <v>940</v>
      </c>
      <c r="C521" s="11">
        <v>1.2037037037037038E-3</v>
      </c>
      <c r="D521" s="9" t="s">
        <v>1528</v>
      </c>
      <c r="E521" s="7">
        <f>577*1000</f>
        <v>577000</v>
      </c>
    </row>
    <row r="522" spans="1:5" x14ac:dyDescent="0.25">
      <c r="A522" s="7">
        <v>521</v>
      </c>
      <c r="B522" s="10" t="s">
        <v>942</v>
      </c>
      <c r="C522" s="11">
        <v>2.0717592592592593E-3</v>
      </c>
      <c r="D522" s="9" t="s">
        <v>1528</v>
      </c>
      <c r="E522" s="7">
        <f>5.2*1000</f>
        <v>5200</v>
      </c>
    </row>
    <row r="523" spans="1:5" x14ac:dyDescent="0.25">
      <c r="A523" s="7">
        <v>522</v>
      </c>
      <c r="B523" s="10" t="s">
        <v>944</v>
      </c>
      <c r="C523" s="11">
        <v>2.0717592592592593E-3</v>
      </c>
      <c r="D523" s="9" t="s">
        <v>1528</v>
      </c>
      <c r="E523" s="7">
        <f>10*1000</f>
        <v>10000</v>
      </c>
    </row>
    <row r="524" spans="1:5" x14ac:dyDescent="0.25">
      <c r="A524" s="7">
        <v>523</v>
      </c>
      <c r="B524" s="10" t="s">
        <v>946</v>
      </c>
      <c r="C524" s="11">
        <v>2.0717592592592593E-3</v>
      </c>
      <c r="D524" s="9" t="s">
        <v>1528</v>
      </c>
      <c r="E524" s="7">
        <f>4.5*1000</f>
        <v>4500</v>
      </c>
    </row>
    <row r="525" spans="1:5" x14ac:dyDescent="0.25">
      <c r="A525" s="7">
        <v>524</v>
      </c>
      <c r="B525" s="10" t="s">
        <v>948</v>
      </c>
      <c r="C525" s="11">
        <v>5.0231481481481481E-3</v>
      </c>
      <c r="D525" s="9" t="s">
        <v>1528</v>
      </c>
      <c r="E525" s="7">
        <f>791*1000</f>
        <v>791000</v>
      </c>
    </row>
    <row r="526" spans="1:5" x14ac:dyDescent="0.25">
      <c r="A526" s="7">
        <v>525</v>
      </c>
      <c r="B526" s="10" t="s">
        <v>950</v>
      </c>
      <c r="C526" s="11">
        <v>8.6226851851851846E-3</v>
      </c>
      <c r="D526" s="9" t="s">
        <v>1528</v>
      </c>
      <c r="E526" s="7">
        <f>615*1000</f>
        <v>615000</v>
      </c>
    </row>
    <row r="527" spans="1:5" x14ac:dyDescent="0.25">
      <c r="A527" s="7">
        <v>526</v>
      </c>
      <c r="B527" s="10" t="s">
        <v>952</v>
      </c>
      <c r="C527" s="11">
        <v>3.0671296296296297E-3</v>
      </c>
      <c r="D527" s="9" t="s">
        <v>1528</v>
      </c>
      <c r="E527" s="7">
        <f>28*1000</f>
        <v>28000</v>
      </c>
    </row>
    <row r="528" spans="1:5" x14ac:dyDescent="0.25">
      <c r="A528" s="7">
        <v>527</v>
      </c>
      <c r="B528" s="10" t="s">
        <v>953</v>
      </c>
      <c r="C528" s="11">
        <v>6.6203703703703702E-3</v>
      </c>
      <c r="D528" s="9" t="s">
        <v>1528</v>
      </c>
      <c r="E528" s="7">
        <f>201*1000</f>
        <v>201000</v>
      </c>
    </row>
    <row r="529" spans="1:5" x14ac:dyDescent="0.25">
      <c r="A529" s="7">
        <v>528</v>
      </c>
      <c r="B529" s="10" t="s">
        <v>955</v>
      </c>
      <c r="C529" s="11">
        <v>2.0717592592592593E-3</v>
      </c>
      <c r="D529" s="9" t="s">
        <v>1528</v>
      </c>
      <c r="E529" s="7">
        <f>1.3*1000000</f>
        <v>1300000</v>
      </c>
    </row>
    <row r="530" spans="1:5" x14ac:dyDescent="0.25">
      <c r="A530" s="7">
        <v>529</v>
      </c>
      <c r="B530" s="10" t="s">
        <v>957</v>
      </c>
      <c r="C530" s="11">
        <v>5.6365740740740742E-3</v>
      </c>
      <c r="D530" s="9" t="s">
        <v>1528</v>
      </c>
      <c r="E530" s="7">
        <f>43*1000</f>
        <v>43000</v>
      </c>
    </row>
    <row r="531" spans="1:5" x14ac:dyDescent="0.25">
      <c r="A531" s="7">
        <v>530</v>
      </c>
      <c r="B531" s="10" t="s">
        <v>959</v>
      </c>
      <c r="C531" s="11">
        <v>1.9212962962962962E-3</v>
      </c>
      <c r="D531" s="9" t="s">
        <v>1528</v>
      </c>
      <c r="E531" s="7">
        <f>67*1000</f>
        <v>67000</v>
      </c>
    </row>
    <row r="532" spans="1:5" x14ac:dyDescent="0.25">
      <c r="A532" s="7">
        <v>531</v>
      </c>
      <c r="B532" s="10" t="s">
        <v>961</v>
      </c>
      <c r="C532" s="11">
        <v>2.4305555555555556E-3</v>
      </c>
      <c r="D532" s="9" t="s">
        <v>1528</v>
      </c>
      <c r="E532" s="7">
        <f>27*1000</f>
        <v>27000</v>
      </c>
    </row>
    <row r="533" spans="1:5" x14ac:dyDescent="0.25">
      <c r="A533" s="7">
        <v>532</v>
      </c>
      <c r="B533" s="10" t="s">
        <v>963</v>
      </c>
      <c r="C533" s="11">
        <v>1.03125E-2</v>
      </c>
      <c r="D533" s="9" t="s">
        <v>1528</v>
      </c>
      <c r="E533" s="7">
        <f>215*1000</f>
        <v>215000</v>
      </c>
    </row>
    <row r="534" spans="1:5" x14ac:dyDescent="0.25">
      <c r="A534" s="7">
        <v>533</v>
      </c>
      <c r="B534" s="10" t="s">
        <v>965</v>
      </c>
      <c r="C534" s="11">
        <v>5.6134259259259271E-3</v>
      </c>
      <c r="D534" s="9" t="s">
        <v>1528</v>
      </c>
      <c r="E534" s="7">
        <f>462*1000</f>
        <v>462000</v>
      </c>
    </row>
    <row r="535" spans="1:5" x14ac:dyDescent="0.25">
      <c r="A535" s="7">
        <v>534</v>
      </c>
      <c r="B535" s="10" t="s">
        <v>967</v>
      </c>
      <c r="C535" s="11">
        <v>2.1990740740740742E-3</v>
      </c>
      <c r="D535" s="9" t="s">
        <v>1528</v>
      </c>
      <c r="E535" s="7">
        <f>326*1000</f>
        <v>326000</v>
      </c>
    </row>
    <row r="536" spans="1:5" x14ac:dyDescent="0.25">
      <c r="A536" s="7">
        <v>535</v>
      </c>
      <c r="B536" s="10" t="s">
        <v>969</v>
      </c>
      <c r="C536" s="11">
        <v>9.6296296296296303E-3</v>
      </c>
      <c r="D536" s="9" t="s">
        <v>1528</v>
      </c>
      <c r="E536" s="7">
        <f>331*1000</f>
        <v>331000</v>
      </c>
    </row>
    <row r="537" spans="1:5" x14ac:dyDescent="0.25">
      <c r="A537" s="7">
        <v>536</v>
      </c>
      <c r="B537" s="10" t="s">
        <v>971</v>
      </c>
      <c r="C537" s="11">
        <v>1.5277777777777779E-3</v>
      </c>
      <c r="D537" s="9" t="s">
        <v>1528</v>
      </c>
      <c r="E537" s="7">
        <f>75*1000</f>
        <v>75000</v>
      </c>
    </row>
    <row r="538" spans="1:5" x14ac:dyDescent="0.25">
      <c r="A538" s="7">
        <v>537</v>
      </c>
      <c r="B538" s="10" t="s">
        <v>973</v>
      </c>
      <c r="C538" s="11">
        <v>7.3842592592592597E-3</v>
      </c>
      <c r="D538" s="9" t="s">
        <v>1528</v>
      </c>
      <c r="E538" s="7">
        <f>452*1000</f>
        <v>452000</v>
      </c>
    </row>
    <row r="539" spans="1:5" x14ac:dyDescent="0.25">
      <c r="A539" s="7">
        <v>538</v>
      </c>
      <c r="B539" s="10" t="s">
        <v>975</v>
      </c>
      <c r="C539" s="11">
        <v>1.9675925925925928E-3</v>
      </c>
      <c r="D539" s="9" t="s">
        <v>1528</v>
      </c>
      <c r="E539" s="7">
        <f>162*1000</f>
        <v>162000</v>
      </c>
    </row>
    <row r="540" spans="1:5" x14ac:dyDescent="0.25">
      <c r="A540" s="7">
        <v>539</v>
      </c>
      <c r="B540" s="10" t="s">
        <v>977</v>
      </c>
      <c r="C540" s="11">
        <v>3.0092592592592588E-3</v>
      </c>
      <c r="D540" s="9" t="s">
        <v>1528</v>
      </c>
      <c r="E540" s="7">
        <f>93*1000</f>
        <v>93000</v>
      </c>
    </row>
    <row r="541" spans="1:5" x14ac:dyDescent="0.25">
      <c r="A541" s="7">
        <v>540</v>
      </c>
      <c r="B541" s="10" t="s">
        <v>979</v>
      </c>
      <c r="C541" s="11">
        <v>3.2754629629629631E-3</v>
      </c>
      <c r="D541" s="9" t="s">
        <v>1528</v>
      </c>
      <c r="E541" s="7">
        <f>45*1000</f>
        <v>45000</v>
      </c>
    </row>
    <row r="542" spans="1:5" x14ac:dyDescent="0.25">
      <c r="A542" s="7">
        <v>541</v>
      </c>
      <c r="B542" s="10" t="s">
        <v>981</v>
      </c>
      <c r="C542" s="11">
        <v>3.2754629629629631E-3</v>
      </c>
      <c r="D542" s="9" t="s">
        <v>1528</v>
      </c>
      <c r="E542" s="7">
        <f>25*1000</f>
        <v>25000</v>
      </c>
    </row>
    <row r="543" spans="1:5" x14ac:dyDescent="0.25">
      <c r="A543" s="7">
        <v>542</v>
      </c>
      <c r="B543" s="10" t="s">
        <v>983</v>
      </c>
      <c r="C543" s="11">
        <v>1.1087962962962964E-2</v>
      </c>
      <c r="D543" s="9" t="s">
        <v>1528</v>
      </c>
      <c r="E543" s="7">
        <f>57*1000</f>
        <v>57000</v>
      </c>
    </row>
    <row r="544" spans="1:5" x14ac:dyDescent="0.25">
      <c r="A544" s="7">
        <v>543</v>
      </c>
      <c r="B544" s="10" t="s">
        <v>985</v>
      </c>
      <c r="C544" s="11">
        <v>1.1481481481481483E-2</v>
      </c>
      <c r="D544" s="9" t="s">
        <v>1528</v>
      </c>
      <c r="E544" s="7">
        <f>172*1000</f>
        <v>172000</v>
      </c>
    </row>
    <row r="545" spans="1:5" x14ac:dyDescent="0.25">
      <c r="A545" s="7">
        <v>544</v>
      </c>
      <c r="B545" s="10" t="s">
        <v>987</v>
      </c>
      <c r="C545" s="11">
        <v>9.2824074074074076E-3</v>
      </c>
      <c r="D545" s="9" t="s">
        <v>1528</v>
      </c>
      <c r="E545" s="7">
        <f>644*1000</f>
        <v>644000</v>
      </c>
    </row>
    <row r="546" spans="1:5" x14ac:dyDescent="0.25">
      <c r="A546" s="7">
        <v>545</v>
      </c>
      <c r="B546" s="10" t="s">
        <v>989</v>
      </c>
      <c r="C546" s="11">
        <v>3.3101851851851851E-3</v>
      </c>
      <c r="D546" s="9" t="s">
        <v>1528</v>
      </c>
      <c r="E546" s="7">
        <f>86*1000</f>
        <v>86000</v>
      </c>
    </row>
    <row r="547" spans="1:5" x14ac:dyDescent="0.25">
      <c r="A547" s="7">
        <v>546</v>
      </c>
      <c r="B547" s="10" t="s">
        <v>990</v>
      </c>
      <c r="C547" s="11">
        <v>4.6527777777777774E-3</v>
      </c>
      <c r="D547" s="9" t="s">
        <v>1528</v>
      </c>
      <c r="E547" s="7">
        <f>40*1000</f>
        <v>40000</v>
      </c>
    </row>
    <row r="548" spans="1:5" x14ac:dyDescent="0.25">
      <c r="A548" s="7">
        <v>547</v>
      </c>
      <c r="B548" s="10" t="s">
        <v>992</v>
      </c>
      <c r="C548" s="11">
        <v>5.7870370370370376E-3</v>
      </c>
      <c r="D548" s="9" t="s">
        <v>1528</v>
      </c>
      <c r="E548" s="7">
        <f>40*1000</f>
        <v>40000</v>
      </c>
    </row>
    <row r="549" spans="1:5" x14ac:dyDescent="0.25">
      <c r="A549" s="7">
        <v>548</v>
      </c>
      <c r="B549" s="10" t="s">
        <v>993</v>
      </c>
      <c r="C549" s="11">
        <v>4.9884259259259265E-3</v>
      </c>
      <c r="D549" s="9" t="s">
        <v>1528</v>
      </c>
      <c r="E549" s="7">
        <f>13*1000</f>
        <v>13000</v>
      </c>
    </row>
    <row r="550" spans="1:5" x14ac:dyDescent="0.25">
      <c r="A550" s="7">
        <v>549</v>
      </c>
      <c r="B550" s="10" t="s">
        <v>994</v>
      </c>
      <c r="C550" s="11">
        <v>6.2037037037037043E-3</v>
      </c>
      <c r="D550" s="9" t="s">
        <v>1528</v>
      </c>
      <c r="E550" s="7">
        <f>57*1000</f>
        <v>57000</v>
      </c>
    </row>
    <row r="551" spans="1:5" x14ac:dyDescent="0.25">
      <c r="A551" s="7">
        <v>550</v>
      </c>
      <c r="B551" s="10" t="s">
        <v>995</v>
      </c>
      <c r="C551" s="11">
        <v>6.4004629629629628E-3</v>
      </c>
      <c r="D551" s="9" t="s">
        <v>1528</v>
      </c>
      <c r="E551" s="7">
        <f>13*1000</f>
        <v>13000</v>
      </c>
    </row>
    <row r="552" spans="1:5" x14ac:dyDescent="0.25">
      <c r="A552" s="7">
        <v>551</v>
      </c>
      <c r="B552" s="10" t="s">
        <v>996</v>
      </c>
      <c r="C552" s="11">
        <v>3.9930555555555561E-3</v>
      </c>
      <c r="D552" s="9" t="s">
        <v>1528</v>
      </c>
      <c r="E552" s="7">
        <f>678*1000</f>
        <v>678000</v>
      </c>
    </row>
    <row r="553" spans="1:5" x14ac:dyDescent="0.25">
      <c r="A553" s="7">
        <v>552</v>
      </c>
      <c r="B553" s="10" t="s">
        <v>998</v>
      </c>
      <c r="C553" s="11">
        <v>4.2592592592592595E-3</v>
      </c>
      <c r="D553" s="9" t="s">
        <v>1528</v>
      </c>
      <c r="E553" s="7">
        <f>30*1000</f>
        <v>30000</v>
      </c>
    </row>
    <row r="554" spans="1:5" x14ac:dyDescent="0.25">
      <c r="A554" s="7">
        <v>553</v>
      </c>
      <c r="B554" s="10" t="s">
        <v>999</v>
      </c>
      <c r="C554" s="11">
        <v>7.8356481481481489E-3</v>
      </c>
      <c r="D554" s="9" t="s">
        <v>1528</v>
      </c>
      <c r="E554" s="7">
        <f>89*1000</f>
        <v>89000</v>
      </c>
    </row>
    <row r="555" spans="1:5" x14ac:dyDescent="0.25">
      <c r="A555" s="7">
        <v>554</v>
      </c>
      <c r="B555" s="10" t="s">
        <v>1001</v>
      </c>
      <c r="C555" s="11">
        <v>2.8009259259259259E-3</v>
      </c>
      <c r="D555" s="9" t="s">
        <v>1528</v>
      </c>
      <c r="E555" s="7">
        <f>28*1000</f>
        <v>28000</v>
      </c>
    </row>
    <row r="556" spans="1:5" x14ac:dyDescent="0.25">
      <c r="A556" s="7">
        <v>555</v>
      </c>
      <c r="B556" s="10" t="s">
        <v>1002</v>
      </c>
      <c r="C556" s="11">
        <v>5.0694444444444441E-3</v>
      </c>
      <c r="D556" s="9" t="s">
        <v>1528</v>
      </c>
      <c r="E556" s="7">
        <f>7.5*1000</f>
        <v>7500</v>
      </c>
    </row>
    <row r="557" spans="1:5" x14ac:dyDescent="0.25">
      <c r="A557" s="7">
        <v>556</v>
      </c>
      <c r="B557" s="10" t="s">
        <v>1004</v>
      </c>
      <c r="C557" s="11">
        <v>4.386574074074074E-3</v>
      </c>
      <c r="D557" s="9" t="s">
        <v>1528</v>
      </c>
      <c r="E557" s="7">
        <f>13*1000</f>
        <v>13000</v>
      </c>
    </row>
    <row r="558" spans="1:5" x14ac:dyDescent="0.25">
      <c r="A558" s="7">
        <v>557</v>
      </c>
      <c r="B558" s="10" t="s">
        <v>1005</v>
      </c>
      <c r="C558" s="11">
        <v>6.2731481481481484E-3</v>
      </c>
      <c r="D558" s="9" t="s">
        <v>1528</v>
      </c>
      <c r="E558" s="7">
        <f>14*1000</f>
        <v>14000</v>
      </c>
    </row>
    <row r="559" spans="1:5" x14ac:dyDescent="0.25">
      <c r="A559" s="7">
        <v>558</v>
      </c>
      <c r="B559" s="10" t="s">
        <v>1007</v>
      </c>
      <c r="C559" s="11">
        <v>4.1782407407407402E-3</v>
      </c>
      <c r="D559" s="9" t="s">
        <v>1528</v>
      </c>
      <c r="E559" s="7">
        <f>958*1000</f>
        <v>958000</v>
      </c>
    </row>
    <row r="560" spans="1:5" x14ac:dyDescent="0.25">
      <c r="A560" s="7">
        <v>559</v>
      </c>
      <c r="B560" s="10" t="s">
        <v>1009</v>
      </c>
      <c r="C560" s="11">
        <v>6.4004629629629628E-3</v>
      </c>
      <c r="D560" s="9" t="s">
        <v>1528</v>
      </c>
      <c r="E560" s="7">
        <f>48*1000</f>
        <v>48000</v>
      </c>
    </row>
    <row r="561" spans="1:5" x14ac:dyDescent="0.25">
      <c r="A561" s="7">
        <v>560</v>
      </c>
      <c r="B561" s="10" t="s">
        <v>1010</v>
      </c>
      <c r="C561" s="11">
        <v>4.9768518518518521E-3</v>
      </c>
      <c r="D561" s="9" t="s">
        <v>1528</v>
      </c>
      <c r="E561" s="7">
        <f>546*1000</f>
        <v>546000</v>
      </c>
    </row>
    <row r="562" spans="1:5" x14ac:dyDescent="0.25">
      <c r="A562" s="7">
        <v>561</v>
      </c>
      <c r="B562" s="10" t="s">
        <v>1012</v>
      </c>
      <c r="C562" s="11">
        <v>4.363425925925926E-3</v>
      </c>
      <c r="D562" s="9" t="s">
        <v>1528</v>
      </c>
      <c r="E562" s="7">
        <f>12*1000</f>
        <v>12000</v>
      </c>
    </row>
    <row r="563" spans="1:5" x14ac:dyDescent="0.25">
      <c r="A563" s="7">
        <v>562</v>
      </c>
      <c r="B563" s="10" t="s">
        <v>1013</v>
      </c>
      <c r="C563" s="11">
        <v>7.3171296296296304E-2</v>
      </c>
      <c r="D563" s="9" t="s">
        <v>1528</v>
      </c>
      <c r="E563" s="7">
        <f>294*1000</f>
        <v>294000</v>
      </c>
    </row>
    <row r="564" spans="1:5" x14ac:dyDescent="0.25">
      <c r="A564" s="7">
        <v>563</v>
      </c>
      <c r="B564" s="10" t="s">
        <v>1015</v>
      </c>
      <c r="C564" s="11">
        <v>5.9259259259259256E-3</v>
      </c>
      <c r="D564" s="9" t="s">
        <v>1528</v>
      </c>
      <c r="E564" s="7">
        <f>18*1000</f>
        <v>18000</v>
      </c>
    </row>
    <row r="565" spans="1:5" x14ac:dyDescent="0.25">
      <c r="A565" s="7">
        <v>564</v>
      </c>
      <c r="B565" s="10" t="s">
        <v>1016</v>
      </c>
      <c r="C565" s="11">
        <v>3.2986111111111111E-3</v>
      </c>
      <c r="D565" s="9" t="s">
        <v>1528</v>
      </c>
      <c r="E565" s="7">
        <f>14*1000</f>
        <v>14000</v>
      </c>
    </row>
    <row r="566" spans="1:5" x14ac:dyDescent="0.25">
      <c r="A566" s="7">
        <v>565</v>
      </c>
      <c r="B566" s="10" t="s">
        <v>1017</v>
      </c>
      <c r="C566" s="11">
        <v>6.053240740740741E-3</v>
      </c>
      <c r="D566" s="9" t="s">
        <v>1528</v>
      </c>
      <c r="E566" s="7">
        <f>125*1000</f>
        <v>125000</v>
      </c>
    </row>
    <row r="567" spans="1:5" x14ac:dyDescent="0.25">
      <c r="A567" s="7">
        <v>566</v>
      </c>
      <c r="B567" s="10" t="s">
        <v>1019</v>
      </c>
      <c r="C567" s="11">
        <v>1.9097222222222222E-3</v>
      </c>
      <c r="D567" s="9" t="s">
        <v>1528</v>
      </c>
      <c r="E567" s="7">
        <f>22*1000</f>
        <v>22000</v>
      </c>
    </row>
    <row r="568" spans="1:5" x14ac:dyDescent="0.25">
      <c r="A568" s="7">
        <v>567</v>
      </c>
      <c r="B568" s="10" t="s">
        <v>1021</v>
      </c>
      <c r="C568" s="11">
        <v>5.5208333333333333E-3</v>
      </c>
      <c r="D568" s="9" t="s">
        <v>1528</v>
      </c>
      <c r="E568" s="7">
        <f>54*1000</f>
        <v>54000</v>
      </c>
    </row>
    <row r="569" spans="1:5" x14ac:dyDescent="0.25">
      <c r="A569" s="7">
        <v>568</v>
      </c>
      <c r="B569" s="10" t="s">
        <v>1023</v>
      </c>
      <c r="C569" s="11">
        <v>4.1782407407407402E-3</v>
      </c>
      <c r="D569" s="9" t="s">
        <v>1528</v>
      </c>
      <c r="E569" s="7">
        <f>62*1000</f>
        <v>62000</v>
      </c>
    </row>
    <row r="570" spans="1:5" x14ac:dyDescent="0.25">
      <c r="A570" s="7">
        <v>569</v>
      </c>
      <c r="B570" s="10" t="s">
        <v>1024</v>
      </c>
      <c r="C570" s="11">
        <v>7.0717592592592594E-3</v>
      </c>
      <c r="D570" s="9" t="s">
        <v>1528</v>
      </c>
      <c r="E570" s="7">
        <f>37*1000</f>
        <v>37000</v>
      </c>
    </row>
    <row r="571" spans="1:5" x14ac:dyDescent="0.25">
      <c r="A571" s="7">
        <v>570</v>
      </c>
      <c r="B571" s="10" t="s">
        <v>1026</v>
      </c>
      <c r="C571" s="11">
        <v>6.5393518518518517E-3</v>
      </c>
      <c r="D571" s="9" t="s">
        <v>1528</v>
      </c>
      <c r="E571" s="7">
        <f>203*1000</f>
        <v>203000</v>
      </c>
    </row>
    <row r="572" spans="1:5" x14ac:dyDescent="0.25">
      <c r="A572" s="7">
        <v>571</v>
      </c>
      <c r="B572" s="10" t="s">
        <v>1028</v>
      </c>
      <c r="C572" s="11">
        <v>3.0208333333333333E-3</v>
      </c>
      <c r="D572" s="9" t="s">
        <v>1528</v>
      </c>
      <c r="E572" s="7">
        <f>60*1000</f>
        <v>60000</v>
      </c>
    </row>
    <row r="573" spans="1:5" x14ac:dyDescent="0.25">
      <c r="A573" s="7">
        <v>572</v>
      </c>
      <c r="B573" s="10" t="s">
        <v>1029</v>
      </c>
      <c r="C573" s="11">
        <v>4.4861111111111109E-2</v>
      </c>
      <c r="D573" s="9" t="s">
        <v>1528</v>
      </c>
      <c r="E573" s="7">
        <f>795*1000</f>
        <v>795000</v>
      </c>
    </row>
    <row r="574" spans="1:5" x14ac:dyDescent="0.25">
      <c r="A574" s="7">
        <v>573</v>
      </c>
      <c r="B574" s="10" t="s">
        <v>1031</v>
      </c>
      <c r="C574" s="11">
        <v>3.2638888888888891E-3</v>
      </c>
      <c r="D574" s="9" t="s">
        <v>1528</v>
      </c>
      <c r="E574" s="7">
        <f>38*1000</f>
        <v>38000</v>
      </c>
    </row>
    <row r="575" spans="1:5" x14ac:dyDescent="0.25">
      <c r="A575" s="7">
        <v>574</v>
      </c>
      <c r="B575" s="10" t="s">
        <v>1033</v>
      </c>
      <c r="C575" s="11">
        <v>8.2754629629629619E-3</v>
      </c>
      <c r="D575" s="9" t="s">
        <v>1528</v>
      </c>
      <c r="E575" s="7">
        <f>24*1000</f>
        <v>24000</v>
      </c>
    </row>
    <row r="576" spans="1:5" x14ac:dyDescent="0.25">
      <c r="A576" s="7">
        <v>575</v>
      </c>
      <c r="B576" s="10" t="s">
        <v>1034</v>
      </c>
      <c r="C576" s="11">
        <v>3.8773148148148143E-3</v>
      </c>
      <c r="D576" s="9" t="s">
        <v>1528</v>
      </c>
      <c r="E576" s="7">
        <f>113*1000</f>
        <v>113000</v>
      </c>
    </row>
    <row r="577" spans="1:5" x14ac:dyDescent="0.25">
      <c r="A577" s="7">
        <v>576</v>
      </c>
      <c r="B577" s="10" t="s">
        <v>1036</v>
      </c>
      <c r="C577" s="11">
        <v>4.8263888888888887E-3</v>
      </c>
      <c r="D577" s="9" t="s">
        <v>1528</v>
      </c>
      <c r="E577" s="7">
        <f>13*1000</f>
        <v>13000</v>
      </c>
    </row>
    <row r="578" spans="1:5" x14ac:dyDescent="0.25">
      <c r="A578" s="7">
        <v>577</v>
      </c>
      <c r="B578" s="10" t="s">
        <v>1037</v>
      </c>
      <c r="C578" s="11">
        <v>4.2245370370370371E-3</v>
      </c>
      <c r="D578" s="9" t="s">
        <v>1528</v>
      </c>
      <c r="E578" s="7">
        <f>98*1000</f>
        <v>98000</v>
      </c>
    </row>
    <row r="579" spans="1:5" x14ac:dyDescent="0.25">
      <c r="A579" s="7">
        <v>578</v>
      </c>
      <c r="B579" s="10" t="s">
        <v>1039</v>
      </c>
      <c r="C579" s="11">
        <v>6.1921296296296299E-3</v>
      </c>
      <c r="D579" s="9" t="s">
        <v>1528</v>
      </c>
      <c r="E579" s="7">
        <f>162*1000</f>
        <v>162000</v>
      </c>
    </row>
    <row r="580" spans="1:5" x14ac:dyDescent="0.25">
      <c r="A580" s="7">
        <v>579</v>
      </c>
      <c r="B580" s="10" t="s">
        <v>1040</v>
      </c>
      <c r="C580" s="11">
        <v>7.1180555555555554E-3</v>
      </c>
      <c r="D580" s="9" t="s">
        <v>1528</v>
      </c>
      <c r="E580" s="7">
        <f>363*1000</f>
        <v>363000</v>
      </c>
    </row>
    <row r="581" spans="1:5" x14ac:dyDescent="0.25">
      <c r="A581" s="7">
        <v>580</v>
      </c>
      <c r="B581" s="10" t="s">
        <v>1042</v>
      </c>
      <c r="C581" s="11">
        <v>5.1041666666666666E-3</v>
      </c>
      <c r="D581" s="9" t="s">
        <v>1528</v>
      </c>
      <c r="E581" s="7">
        <f>104*1000</f>
        <v>104000</v>
      </c>
    </row>
    <row r="582" spans="1:5" x14ac:dyDescent="0.25">
      <c r="A582" s="7">
        <v>581</v>
      </c>
      <c r="B582" s="10" t="s">
        <v>1043</v>
      </c>
      <c r="C582" s="11">
        <v>5.185185185185185E-3</v>
      </c>
      <c r="D582" s="9" t="s">
        <v>1528</v>
      </c>
      <c r="E582" s="7">
        <f>33*1000</f>
        <v>33000</v>
      </c>
    </row>
    <row r="583" spans="1:5" x14ac:dyDescent="0.25">
      <c r="A583" s="7">
        <v>582</v>
      </c>
      <c r="B583" s="10" t="s">
        <v>1044</v>
      </c>
      <c r="C583" s="11">
        <v>4.3749999999999995E-3</v>
      </c>
      <c r="D583" s="9" t="s">
        <v>1528</v>
      </c>
      <c r="E583" s="7">
        <f>13*1000</f>
        <v>13000</v>
      </c>
    </row>
    <row r="584" spans="1:5" x14ac:dyDescent="0.25">
      <c r="A584" s="7">
        <v>583</v>
      </c>
      <c r="B584" s="10" t="s">
        <v>1045</v>
      </c>
      <c r="C584" s="11">
        <v>8.6458333333333335E-3</v>
      </c>
      <c r="D584" s="9" t="s">
        <v>1528</v>
      </c>
      <c r="E584" s="7">
        <f>301*1000</f>
        <v>301000</v>
      </c>
    </row>
    <row r="585" spans="1:5" x14ac:dyDescent="0.25">
      <c r="A585" s="7">
        <v>584</v>
      </c>
      <c r="B585" s="10" t="s">
        <v>1047</v>
      </c>
      <c r="C585" s="11">
        <v>3.1481481481481482E-3</v>
      </c>
      <c r="D585" s="9" t="s">
        <v>1528</v>
      </c>
      <c r="E585" s="7">
        <f>566*1000</f>
        <v>566000</v>
      </c>
    </row>
    <row r="586" spans="1:5" x14ac:dyDescent="0.25">
      <c r="A586" s="7">
        <v>585</v>
      </c>
      <c r="B586" s="10" t="s">
        <v>1049</v>
      </c>
      <c r="C586" s="11">
        <v>9.9652777777777778E-3</v>
      </c>
      <c r="D586" s="9" t="s">
        <v>1528</v>
      </c>
      <c r="E586" s="7">
        <f>279*1000</f>
        <v>279000</v>
      </c>
    </row>
    <row r="587" spans="1:5" x14ac:dyDescent="0.25">
      <c r="A587" s="7">
        <v>586</v>
      </c>
      <c r="B587" s="10" t="s">
        <v>1051</v>
      </c>
      <c r="C587" s="11">
        <v>3.5763888888888894E-3</v>
      </c>
      <c r="D587" s="9" t="s">
        <v>1528</v>
      </c>
      <c r="E587" s="7">
        <f>201*1000</f>
        <v>201000</v>
      </c>
    </row>
    <row r="588" spans="1:5" x14ac:dyDescent="0.25">
      <c r="A588" s="7">
        <v>587</v>
      </c>
      <c r="B588" s="10" t="s">
        <v>1052</v>
      </c>
      <c r="C588" s="11">
        <v>1.4004629629629629E-3</v>
      </c>
      <c r="D588" s="9" t="s">
        <v>1528</v>
      </c>
      <c r="E588" s="7">
        <f>174*1000</f>
        <v>174000</v>
      </c>
    </row>
    <row r="589" spans="1:5" x14ac:dyDescent="0.25">
      <c r="A589" s="7">
        <v>588</v>
      </c>
      <c r="B589" s="10" t="s">
        <v>1054</v>
      </c>
      <c r="C589" s="11">
        <v>1.8171296296296297E-3</v>
      </c>
      <c r="D589" s="9" t="s">
        <v>1528</v>
      </c>
      <c r="E589" s="7">
        <f>517*1000</f>
        <v>517000</v>
      </c>
    </row>
    <row r="590" spans="1:5" x14ac:dyDescent="0.25">
      <c r="A590" s="7">
        <v>589</v>
      </c>
      <c r="B590" s="10" t="s">
        <v>1056</v>
      </c>
      <c r="C590" s="11">
        <v>9.0856481481481483E-3</v>
      </c>
      <c r="D590" s="9" t="s">
        <v>1528</v>
      </c>
      <c r="E590" s="7">
        <f>521*1000</f>
        <v>521000</v>
      </c>
    </row>
    <row r="591" spans="1:5" x14ac:dyDescent="0.25">
      <c r="A591" s="7">
        <v>590</v>
      </c>
      <c r="B591" s="10" t="s">
        <v>1058</v>
      </c>
      <c r="C591" s="11">
        <v>3.414351851851852E-3</v>
      </c>
      <c r="D591" s="9" t="s">
        <v>1528</v>
      </c>
      <c r="E591" s="7">
        <f>17*1000</f>
        <v>17000</v>
      </c>
    </row>
    <row r="592" spans="1:5" x14ac:dyDescent="0.25">
      <c r="A592" s="7">
        <v>591</v>
      </c>
      <c r="B592" s="10" t="s">
        <v>1060</v>
      </c>
      <c r="C592" s="11">
        <v>5.2546296296296299E-3</v>
      </c>
      <c r="D592" s="9" t="s">
        <v>1528</v>
      </c>
      <c r="E592" s="7">
        <f>235*1000</f>
        <v>235000</v>
      </c>
    </row>
    <row r="593" spans="1:5" x14ac:dyDescent="0.25">
      <c r="A593" s="7">
        <v>592</v>
      </c>
      <c r="B593" s="10" t="s">
        <v>1062</v>
      </c>
      <c r="C593" s="11">
        <v>5.0000000000000001E-3</v>
      </c>
      <c r="D593" s="9" t="s">
        <v>1528</v>
      </c>
      <c r="E593" s="7">
        <f>16*1000</f>
        <v>16000</v>
      </c>
    </row>
    <row r="594" spans="1:5" x14ac:dyDescent="0.25">
      <c r="A594" s="7">
        <v>593</v>
      </c>
      <c r="B594" s="10" t="s">
        <v>1063</v>
      </c>
      <c r="C594" s="11">
        <v>1.6203703703703703E-3</v>
      </c>
      <c r="D594" s="9" t="s">
        <v>1528</v>
      </c>
      <c r="E594" s="7">
        <f>15*1000</f>
        <v>15000</v>
      </c>
    </row>
    <row r="595" spans="1:5" x14ac:dyDescent="0.25">
      <c r="A595" s="7">
        <v>594</v>
      </c>
      <c r="B595" s="10" t="s">
        <v>1064</v>
      </c>
      <c r="C595" s="11">
        <v>1.0393518518518519E-2</v>
      </c>
      <c r="D595" s="9" t="s">
        <v>1528</v>
      </c>
      <c r="E595" s="7">
        <f>116*1000</f>
        <v>116000</v>
      </c>
    </row>
    <row r="596" spans="1:5" x14ac:dyDescent="0.25">
      <c r="A596" s="7">
        <v>595</v>
      </c>
      <c r="B596" s="10" t="s">
        <v>1065</v>
      </c>
      <c r="C596" s="11">
        <v>3.6689814814814814E-3</v>
      </c>
      <c r="D596" s="9" t="s">
        <v>1528</v>
      </c>
      <c r="E596" s="7">
        <f>9.7*1000</f>
        <v>9700</v>
      </c>
    </row>
    <row r="597" spans="1:5" x14ac:dyDescent="0.25">
      <c r="A597" s="7">
        <v>596</v>
      </c>
      <c r="B597" s="10" t="s">
        <v>1067</v>
      </c>
      <c r="C597" s="11">
        <v>8.7152777777777784E-3</v>
      </c>
      <c r="D597" s="9" t="s">
        <v>1528</v>
      </c>
      <c r="E597" s="7">
        <f>40*1000</f>
        <v>40000</v>
      </c>
    </row>
    <row r="598" spans="1:5" x14ac:dyDescent="0.25">
      <c r="A598" s="7">
        <v>597</v>
      </c>
      <c r="B598" s="10" t="s">
        <v>1068</v>
      </c>
      <c r="C598" s="11">
        <v>2.9166666666666668E-3</v>
      </c>
      <c r="D598" s="9" t="s">
        <v>1528</v>
      </c>
      <c r="E598" s="7">
        <f>63*1000</f>
        <v>63000</v>
      </c>
    </row>
    <row r="599" spans="1:5" x14ac:dyDescent="0.25">
      <c r="A599" s="7">
        <v>598</v>
      </c>
      <c r="B599" s="10" t="s">
        <v>1069</v>
      </c>
      <c r="C599" s="11">
        <v>3.9236111111111112E-3</v>
      </c>
      <c r="D599" s="9" t="s">
        <v>1528</v>
      </c>
      <c r="E599" s="7">
        <f>32*1000</f>
        <v>32000</v>
      </c>
    </row>
    <row r="600" spans="1:5" x14ac:dyDescent="0.25">
      <c r="A600" s="7">
        <v>599</v>
      </c>
      <c r="B600" s="10" t="s">
        <v>1070</v>
      </c>
      <c r="C600" s="11">
        <v>4.4328703703703709E-3</v>
      </c>
      <c r="D600" s="9" t="s">
        <v>1528</v>
      </c>
      <c r="E600" s="7">
        <f>160*1000</f>
        <v>160000</v>
      </c>
    </row>
    <row r="601" spans="1:5" x14ac:dyDescent="0.25">
      <c r="A601" s="7">
        <v>600</v>
      </c>
      <c r="B601" s="10" t="s">
        <v>1072</v>
      </c>
      <c r="C601" s="11">
        <v>5.3935185185185188E-3</v>
      </c>
      <c r="D601" s="9" t="s">
        <v>1528</v>
      </c>
      <c r="E601" s="7">
        <f>2.4*1000000</f>
        <v>2400000</v>
      </c>
    </row>
    <row r="602" spans="1:5" x14ac:dyDescent="0.25">
      <c r="A602" s="7">
        <v>601</v>
      </c>
      <c r="B602" s="10" t="s">
        <v>1074</v>
      </c>
      <c r="C602" s="11">
        <v>4.3749999999999995E-3</v>
      </c>
      <c r="D602" s="9" t="s">
        <v>1528</v>
      </c>
      <c r="E602" s="7">
        <f>143*1000</f>
        <v>143000</v>
      </c>
    </row>
    <row r="603" spans="1:5" x14ac:dyDescent="0.25">
      <c r="A603" s="7">
        <v>602</v>
      </c>
      <c r="B603" s="10" t="s">
        <v>1076</v>
      </c>
      <c r="C603" s="11">
        <v>2.5578703703703705E-3</v>
      </c>
      <c r="D603" s="9" t="s">
        <v>1528</v>
      </c>
      <c r="E603" s="7">
        <f>23*1000</f>
        <v>23000</v>
      </c>
    </row>
    <row r="604" spans="1:5" x14ac:dyDescent="0.25">
      <c r="A604" s="7">
        <v>603</v>
      </c>
      <c r="B604" s="10" t="s">
        <v>1077</v>
      </c>
      <c r="C604" s="11">
        <v>8.6226851851851846E-3</v>
      </c>
      <c r="D604" s="9" t="s">
        <v>1528</v>
      </c>
      <c r="E604" s="7">
        <f>51*1000</f>
        <v>51000</v>
      </c>
    </row>
    <row r="605" spans="1:5" x14ac:dyDescent="0.25">
      <c r="A605" s="7">
        <v>604</v>
      </c>
      <c r="B605" s="10" t="s">
        <v>1078</v>
      </c>
      <c r="C605" s="11">
        <v>4.8379629629629632E-3</v>
      </c>
      <c r="D605" s="9" t="s">
        <v>1528</v>
      </c>
      <c r="E605" s="7">
        <f>113*1000</f>
        <v>113000</v>
      </c>
    </row>
    <row r="606" spans="1:5" x14ac:dyDescent="0.25">
      <c r="A606" s="7">
        <v>605</v>
      </c>
      <c r="B606" s="10" t="s">
        <v>1079</v>
      </c>
      <c r="C606" s="11">
        <v>3.2291666666666666E-3</v>
      </c>
      <c r="D606" s="9" t="s">
        <v>1528</v>
      </c>
      <c r="E606" s="7">
        <f>290*1000</f>
        <v>290000</v>
      </c>
    </row>
    <row r="607" spans="1:5" x14ac:dyDescent="0.25">
      <c r="A607" s="7">
        <v>606</v>
      </c>
      <c r="B607" s="10" t="s">
        <v>1081</v>
      </c>
      <c r="C607" s="11">
        <v>4.7106481481481478E-3</v>
      </c>
      <c r="D607" s="9" t="s">
        <v>1528</v>
      </c>
      <c r="E607" s="7">
        <f>115*1000</f>
        <v>115000</v>
      </c>
    </row>
    <row r="608" spans="1:5" x14ac:dyDescent="0.25">
      <c r="A608" s="7">
        <v>607</v>
      </c>
      <c r="B608" s="10" t="s">
        <v>1082</v>
      </c>
      <c r="C608" s="11">
        <v>9.0277777777777787E-3</v>
      </c>
      <c r="D608" s="9" t="s">
        <v>1528</v>
      </c>
      <c r="E608" s="7">
        <f>472*1000</f>
        <v>472000</v>
      </c>
    </row>
    <row r="609" spans="1:5" x14ac:dyDescent="0.25">
      <c r="A609" s="7">
        <v>608</v>
      </c>
      <c r="B609" s="10" t="s">
        <v>1084</v>
      </c>
      <c r="C609" s="11">
        <v>3.2754629629629631E-3</v>
      </c>
      <c r="D609" s="9" t="s">
        <v>1528</v>
      </c>
      <c r="E609" s="7">
        <f>87*1000</f>
        <v>87000</v>
      </c>
    </row>
    <row r="610" spans="1:5" x14ac:dyDescent="0.25">
      <c r="A610" s="7">
        <v>609</v>
      </c>
      <c r="B610" s="10" t="s">
        <v>1086</v>
      </c>
      <c r="C610" s="11">
        <v>3.2523148148148151E-3</v>
      </c>
      <c r="D610" s="9" t="s">
        <v>1528</v>
      </c>
      <c r="E610" s="7">
        <f>15*1000</f>
        <v>15000</v>
      </c>
    </row>
    <row r="611" spans="1:5" x14ac:dyDescent="0.25">
      <c r="A611" s="7">
        <v>610</v>
      </c>
      <c r="B611" s="10" t="s">
        <v>1087</v>
      </c>
      <c r="C611" s="11">
        <v>2.7893518518518519E-3</v>
      </c>
      <c r="D611" s="9" t="s">
        <v>1528</v>
      </c>
      <c r="E611" s="7">
        <f>20*1000</f>
        <v>20000</v>
      </c>
    </row>
    <row r="612" spans="1:5" x14ac:dyDescent="0.25">
      <c r="A612" s="7">
        <v>611</v>
      </c>
      <c r="B612" s="10" t="s">
        <v>1089</v>
      </c>
      <c r="C612" s="11">
        <v>5.5671296296296302E-3</v>
      </c>
      <c r="D612" s="9" t="s">
        <v>1528</v>
      </c>
      <c r="E612" s="7">
        <f>103*1000</f>
        <v>103000</v>
      </c>
    </row>
    <row r="613" spans="1:5" x14ac:dyDescent="0.25">
      <c r="A613" s="7">
        <v>612</v>
      </c>
      <c r="B613" s="10" t="s">
        <v>1091</v>
      </c>
      <c r="C613" s="11">
        <v>5.6597222222222222E-3</v>
      </c>
      <c r="D613" s="9" t="s">
        <v>1528</v>
      </c>
      <c r="E613" s="7">
        <f>50*1000</f>
        <v>50000</v>
      </c>
    </row>
    <row r="614" spans="1:5" x14ac:dyDescent="0.25">
      <c r="A614" s="7">
        <v>613</v>
      </c>
      <c r="B614" s="10" t="s">
        <v>1093</v>
      </c>
      <c r="C614" s="11">
        <v>3.1365740740740742E-3</v>
      </c>
      <c r="D614" s="9" t="s">
        <v>1528</v>
      </c>
      <c r="E614" s="7">
        <f>21*1000</f>
        <v>21000</v>
      </c>
    </row>
    <row r="615" spans="1:5" x14ac:dyDescent="0.25">
      <c r="A615" s="7">
        <v>614</v>
      </c>
      <c r="B615" s="10" t="s">
        <v>1094</v>
      </c>
      <c r="C615" s="11">
        <v>2.0254629629629629E-3</v>
      </c>
      <c r="D615" s="9" t="s">
        <v>1528</v>
      </c>
      <c r="E615" s="7">
        <f>20*1000</f>
        <v>20000</v>
      </c>
    </row>
    <row r="616" spans="1:5" x14ac:dyDescent="0.25">
      <c r="A616" s="7">
        <v>615</v>
      </c>
      <c r="B616" s="10" t="s">
        <v>1095</v>
      </c>
      <c r="C616" s="11">
        <v>3.5995370370370369E-3</v>
      </c>
      <c r="D616" s="9" t="s">
        <v>1528</v>
      </c>
      <c r="E616" s="7">
        <f>21*1000</f>
        <v>21000</v>
      </c>
    </row>
    <row r="617" spans="1:5" x14ac:dyDescent="0.25">
      <c r="A617" s="7">
        <v>616</v>
      </c>
      <c r="B617" s="10" t="s">
        <v>1096</v>
      </c>
      <c r="C617" s="11">
        <v>2.1296296296296298E-3</v>
      </c>
      <c r="D617" s="9" t="s">
        <v>1528</v>
      </c>
      <c r="E617" s="7">
        <f>20*1000</f>
        <v>20000</v>
      </c>
    </row>
    <row r="618" spans="1:5" x14ac:dyDescent="0.25">
      <c r="A618" s="7">
        <v>617</v>
      </c>
      <c r="B618" s="10" t="s">
        <v>1097</v>
      </c>
      <c r="C618" s="11">
        <v>2.9050925925925928E-3</v>
      </c>
      <c r="D618" s="9" t="s">
        <v>1528</v>
      </c>
      <c r="E618" s="7">
        <f>128*1000</f>
        <v>128000</v>
      </c>
    </row>
    <row r="619" spans="1:5" x14ac:dyDescent="0.25">
      <c r="A619" s="7">
        <v>618</v>
      </c>
      <c r="B619" s="10" t="s">
        <v>1099</v>
      </c>
      <c r="C619" s="11">
        <v>4.8726851851851856E-3</v>
      </c>
      <c r="D619" s="9" t="s">
        <v>1528</v>
      </c>
      <c r="E619" s="7">
        <f>36*1000</f>
        <v>36000</v>
      </c>
    </row>
    <row r="620" spans="1:5" x14ac:dyDescent="0.25">
      <c r="A620" s="7">
        <v>619</v>
      </c>
      <c r="B620" s="10" t="s">
        <v>1101</v>
      </c>
      <c r="C620" s="11">
        <v>6.9444444444444441E-3</v>
      </c>
      <c r="D620" s="9" t="s">
        <v>1528</v>
      </c>
      <c r="E620" s="7">
        <f>14*1000</f>
        <v>14000</v>
      </c>
    </row>
    <row r="621" spans="1:5" x14ac:dyDescent="0.25">
      <c r="A621" s="7">
        <v>620</v>
      </c>
      <c r="B621" s="10" t="s">
        <v>1102</v>
      </c>
      <c r="C621" s="11">
        <v>5.4513888888888884E-3</v>
      </c>
      <c r="D621" s="9" t="s">
        <v>1528</v>
      </c>
      <c r="E621" s="7">
        <f>30*1000</f>
        <v>30000</v>
      </c>
    </row>
    <row r="622" spans="1:5" x14ac:dyDescent="0.25">
      <c r="A622" s="7">
        <v>621</v>
      </c>
      <c r="B622" s="10" t="s">
        <v>1103</v>
      </c>
      <c r="C622" s="11">
        <v>4.8726851851851856E-3</v>
      </c>
      <c r="D622" s="9" t="s">
        <v>1528</v>
      </c>
      <c r="E622" s="7">
        <f>113*1000</f>
        <v>113000</v>
      </c>
    </row>
    <row r="623" spans="1:5" x14ac:dyDescent="0.25">
      <c r="A623" s="7">
        <v>622</v>
      </c>
      <c r="B623" s="10" t="s">
        <v>1104</v>
      </c>
      <c r="C623" s="11">
        <v>5.4282407407407404E-3</v>
      </c>
      <c r="D623" s="9" t="s">
        <v>1528</v>
      </c>
      <c r="E623" s="7">
        <f>81*1000</f>
        <v>81000</v>
      </c>
    </row>
    <row r="624" spans="1:5" x14ac:dyDescent="0.25">
      <c r="A624" s="7">
        <v>623</v>
      </c>
      <c r="B624" s="10" t="s">
        <v>1106</v>
      </c>
      <c r="C624" s="11">
        <v>2.685185185185185E-3</v>
      </c>
      <c r="D624" s="9" t="s">
        <v>1528</v>
      </c>
      <c r="E624" s="7">
        <f>38*1000</f>
        <v>38000</v>
      </c>
    </row>
    <row r="625" spans="1:5" x14ac:dyDescent="0.25">
      <c r="A625" s="7">
        <v>624</v>
      </c>
      <c r="B625" s="10" t="s">
        <v>1107</v>
      </c>
      <c r="C625" s="11">
        <v>5.7638888888888887E-3</v>
      </c>
      <c r="D625" s="9" t="s">
        <v>1528</v>
      </c>
      <c r="E625" s="7">
        <f>22*1000</f>
        <v>22000</v>
      </c>
    </row>
    <row r="626" spans="1:5" x14ac:dyDescent="0.25">
      <c r="A626" s="7">
        <v>625</v>
      </c>
      <c r="B626" s="10" t="s">
        <v>1108</v>
      </c>
      <c r="C626" s="11">
        <v>3.9814814814814817E-3</v>
      </c>
      <c r="D626" s="9" t="s">
        <v>1528</v>
      </c>
      <c r="E626" s="7">
        <f>209*1000</f>
        <v>209000</v>
      </c>
    </row>
    <row r="627" spans="1:5" x14ac:dyDescent="0.25">
      <c r="A627" s="7">
        <v>626</v>
      </c>
      <c r="B627" s="10" t="s">
        <v>1110</v>
      </c>
      <c r="C627" s="11">
        <v>4.9652777777777777E-3</v>
      </c>
      <c r="D627" s="9" t="s">
        <v>1528</v>
      </c>
      <c r="E627" s="7">
        <f>601*1000</f>
        <v>601000</v>
      </c>
    </row>
    <row r="628" spans="1:5" x14ac:dyDescent="0.25">
      <c r="A628" s="7">
        <v>627</v>
      </c>
      <c r="B628" s="10" t="s">
        <v>1112</v>
      </c>
      <c r="C628" s="11">
        <v>5.2546296296296299E-3</v>
      </c>
      <c r="D628" s="9" t="s">
        <v>1528</v>
      </c>
      <c r="E628" s="7">
        <f>339*1000</f>
        <v>339000</v>
      </c>
    </row>
    <row r="629" spans="1:5" x14ac:dyDescent="0.25">
      <c r="A629" s="7">
        <v>628</v>
      </c>
      <c r="B629" s="10" t="s">
        <v>1114</v>
      </c>
      <c r="C629" s="11">
        <v>2.9513888888888888E-3</v>
      </c>
      <c r="D629" s="9" t="s">
        <v>1528</v>
      </c>
      <c r="E629" s="7">
        <f>12*1000</f>
        <v>12000</v>
      </c>
    </row>
    <row r="630" spans="1:5" x14ac:dyDescent="0.25">
      <c r="A630" s="7">
        <v>629</v>
      </c>
      <c r="B630" s="10" t="s">
        <v>1115</v>
      </c>
      <c r="C630" s="11">
        <v>2.9282407407407412E-3</v>
      </c>
      <c r="D630" s="9" t="s">
        <v>1528</v>
      </c>
      <c r="E630" s="7">
        <f>83*1000</f>
        <v>83000</v>
      </c>
    </row>
    <row r="631" spans="1:5" x14ac:dyDescent="0.25">
      <c r="A631" s="7">
        <v>630</v>
      </c>
      <c r="B631" s="10" t="s">
        <v>1116</v>
      </c>
      <c r="C631" s="11">
        <v>2.9976851851851848E-3</v>
      </c>
      <c r="D631" s="9" t="s">
        <v>1528</v>
      </c>
      <c r="E631" s="7">
        <f>660*1000</f>
        <v>660000</v>
      </c>
    </row>
    <row r="632" spans="1:5" x14ac:dyDescent="0.25">
      <c r="A632" s="7">
        <v>631</v>
      </c>
      <c r="B632" s="10" t="s">
        <v>1118</v>
      </c>
      <c r="C632" s="11">
        <v>4.7337962962962958E-3</v>
      </c>
      <c r="D632" s="9" t="s">
        <v>1528</v>
      </c>
      <c r="E632" s="7">
        <f>90*1000</f>
        <v>90000</v>
      </c>
    </row>
    <row r="633" spans="1:5" x14ac:dyDescent="0.25">
      <c r="A633" s="7">
        <v>632</v>
      </c>
      <c r="B633" s="10" t="s">
        <v>1120</v>
      </c>
      <c r="C633" s="11">
        <v>5.2314814814814819E-3</v>
      </c>
      <c r="D633" s="9" t="s">
        <v>1528</v>
      </c>
      <c r="E633" s="7">
        <f>19*1000</f>
        <v>19000</v>
      </c>
    </row>
    <row r="634" spans="1:5" x14ac:dyDescent="0.25">
      <c r="A634" s="7">
        <v>633</v>
      </c>
      <c r="B634" s="10" t="s">
        <v>1122</v>
      </c>
      <c r="C634" s="11">
        <v>5.185185185185185E-3</v>
      </c>
      <c r="D634" s="9" t="s">
        <v>1528</v>
      </c>
      <c r="E634" s="7">
        <f>153*1000</f>
        <v>153000</v>
      </c>
    </row>
    <row r="635" spans="1:5" x14ac:dyDescent="0.25">
      <c r="A635" s="7">
        <v>634</v>
      </c>
      <c r="B635" s="10" t="s">
        <v>1123</v>
      </c>
      <c r="C635" s="11">
        <v>1.7476851851851852E-3</v>
      </c>
      <c r="D635" s="9" t="s">
        <v>1528</v>
      </c>
      <c r="E635" s="7">
        <f>27*1000</f>
        <v>27000</v>
      </c>
    </row>
    <row r="636" spans="1:5" x14ac:dyDescent="0.25">
      <c r="A636" s="7">
        <v>635</v>
      </c>
      <c r="B636" s="10" t="s">
        <v>1124</v>
      </c>
      <c r="C636" s="11">
        <v>1.9791666666666668E-3</v>
      </c>
      <c r="D636" s="9" t="s">
        <v>1528</v>
      </c>
      <c r="E636" s="7">
        <f>3.7*1000</f>
        <v>3700</v>
      </c>
    </row>
    <row r="637" spans="1:5" x14ac:dyDescent="0.25">
      <c r="A637" s="7">
        <v>636</v>
      </c>
      <c r="B637" s="10" t="s">
        <v>1126</v>
      </c>
      <c r="C637" s="11">
        <v>7.0486111111111105E-3</v>
      </c>
      <c r="D637" s="9" t="s">
        <v>1528</v>
      </c>
      <c r="E637" s="7">
        <f>77*1000</f>
        <v>77000</v>
      </c>
    </row>
    <row r="638" spans="1:5" x14ac:dyDescent="0.25">
      <c r="A638" s="7">
        <v>637</v>
      </c>
      <c r="B638" s="10" t="s">
        <v>1128</v>
      </c>
      <c r="C638" s="11">
        <v>5.1504629629629635E-3</v>
      </c>
      <c r="D638" s="9" t="s">
        <v>1528</v>
      </c>
      <c r="E638" s="7">
        <f>14*1000</f>
        <v>14000</v>
      </c>
    </row>
    <row r="639" spans="1:5" x14ac:dyDescent="0.25">
      <c r="A639" s="7">
        <v>638</v>
      </c>
      <c r="B639" s="10" t="s">
        <v>1129</v>
      </c>
      <c r="C639" s="11">
        <v>2.6620370370370374E-3</v>
      </c>
      <c r="D639" s="9" t="s">
        <v>1528</v>
      </c>
      <c r="E639" s="7">
        <f>47*1000</f>
        <v>47000</v>
      </c>
    </row>
    <row r="640" spans="1:5" x14ac:dyDescent="0.25">
      <c r="A640" s="7">
        <v>639</v>
      </c>
      <c r="B640" s="10" t="s">
        <v>1130</v>
      </c>
      <c r="C640" s="11">
        <v>5.1863425925925931E-2</v>
      </c>
      <c r="D640" s="9" t="s">
        <v>1528</v>
      </c>
      <c r="E640" s="7">
        <f>1.1*1000000</f>
        <v>1100000</v>
      </c>
    </row>
    <row r="641" spans="1:5" x14ac:dyDescent="0.25">
      <c r="A641" s="7">
        <v>640</v>
      </c>
      <c r="B641" s="10" t="s">
        <v>1132</v>
      </c>
      <c r="C641" s="11">
        <v>3.2754629629629631E-3</v>
      </c>
      <c r="D641" s="9" t="s">
        <v>1528</v>
      </c>
      <c r="E641" s="7">
        <f>23*1000</f>
        <v>23000</v>
      </c>
    </row>
    <row r="642" spans="1:5" x14ac:dyDescent="0.25">
      <c r="A642" s="7">
        <v>641</v>
      </c>
      <c r="B642" s="10" t="s">
        <v>1133</v>
      </c>
      <c r="C642" s="11">
        <v>7.0601851851851841E-3</v>
      </c>
      <c r="D642" s="9" t="s">
        <v>1528</v>
      </c>
      <c r="E642" s="7">
        <f>47*1000</f>
        <v>47000</v>
      </c>
    </row>
    <row r="643" spans="1:5" x14ac:dyDescent="0.25">
      <c r="A643" s="7">
        <v>642</v>
      </c>
      <c r="B643" s="10" t="s">
        <v>1134</v>
      </c>
      <c r="C643" s="11">
        <v>2.9745370370370373E-3</v>
      </c>
      <c r="D643" s="9" t="s">
        <v>1528</v>
      </c>
      <c r="E643" s="7">
        <f>20*1000</f>
        <v>20000</v>
      </c>
    </row>
    <row r="644" spans="1:5" x14ac:dyDescent="0.25">
      <c r="A644" s="7">
        <v>643</v>
      </c>
      <c r="B644" s="10" t="s">
        <v>1135</v>
      </c>
      <c r="C644" s="11">
        <v>2.8356481481481479E-3</v>
      </c>
      <c r="D644" s="9" t="s">
        <v>1528</v>
      </c>
      <c r="E644" s="7">
        <f>100*1000</f>
        <v>100000</v>
      </c>
    </row>
    <row r="645" spans="1:5" x14ac:dyDescent="0.25">
      <c r="A645" s="7">
        <v>644</v>
      </c>
      <c r="B645" s="10" t="s">
        <v>1137</v>
      </c>
      <c r="C645" s="11">
        <v>4.6874999999999998E-3</v>
      </c>
      <c r="D645" s="9" t="s">
        <v>1528</v>
      </c>
      <c r="E645" s="7">
        <f>149*1000</f>
        <v>149000</v>
      </c>
    </row>
    <row r="646" spans="1:5" x14ac:dyDescent="0.25">
      <c r="A646" s="7">
        <v>645</v>
      </c>
      <c r="B646" s="10" t="s">
        <v>1139</v>
      </c>
      <c r="C646" s="11">
        <v>3.3680555555555551E-3</v>
      </c>
      <c r="D646" s="9" t="s">
        <v>1528</v>
      </c>
      <c r="E646" s="7">
        <f>138*1000</f>
        <v>138000</v>
      </c>
    </row>
    <row r="647" spans="1:5" x14ac:dyDescent="0.25">
      <c r="A647" s="7">
        <v>646</v>
      </c>
      <c r="B647" s="10" t="s">
        <v>1141</v>
      </c>
      <c r="C647" s="11">
        <v>2.1296296296296298E-3</v>
      </c>
      <c r="D647" s="9" t="s">
        <v>1528</v>
      </c>
      <c r="E647" s="7">
        <f>17*1000</f>
        <v>17000</v>
      </c>
    </row>
    <row r="648" spans="1:5" x14ac:dyDescent="0.25">
      <c r="A648" s="7">
        <v>647</v>
      </c>
      <c r="B648" s="10" t="s">
        <v>1142</v>
      </c>
      <c r="C648" s="11">
        <v>1.4699074074074074E-3</v>
      </c>
      <c r="D648" s="9" t="s">
        <v>1528</v>
      </c>
      <c r="E648" s="7">
        <f>11*1000</f>
        <v>11000</v>
      </c>
    </row>
    <row r="649" spans="1:5" x14ac:dyDescent="0.25">
      <c r="A649" s="7">
        <v>648</v>
      </c>
      <c r="B649" s="10" t="s">
        <v>1144</v>
      </c>
      <c r="C649" s="11">
        <v>3.9467592592592592E-3</v>
      </c>
      <c r="D649" s="9" t="s">
        <v>1528</v>
      </c>
      <c r="E649" s="7">
        <f>18*1000</f>
        <v>18000</v>
      </c>
    </row>
    <row r="650" spans="1:5" x14ac:dyDescent="0.25">
      <c r="A650" s="7">
        <v>649</v>
      </c>
      <c r="B650" s="10" t="s">
        <v>1145</v>
      </c>
      <c r="C650" s="11">
        <v>4.0740740740740746E-3</v>
      </c>
      <c r="D650" s="9" t="s">
        <v>1528</v>
      </c>
      <c r="E650" s="7">
        <f>142*1000</f>
        <v>142000</v>
      </c>
    </row>
    <row r="651" spans="1:5" x14ac:dyDescent="0.25">
      <c r="A651" s="7">
        <v>650</v>
      </c>
      <c r="B651" s="10" t="s">
        <v>1147</v>
      </c>
      <c r="C651" s="11">
        <v>3.8425925925925923E-3</v>
      </c>
      <c r="D651" s="9" t="s">
        <v>1528</v>
      </c>
      <c r="E651" s="7">
        <f>930*1000</f>
        <v>930000</v>
      </c>
    </row>
    <row r="652" spans="1:5" x14ac:dyDescent="0.25">
      <c r="A652" s="7">
        <v>651</v>
      </c>
      <c r="B652" s="10" t="s">
        <v>1149</v>
      </c>
      <c r="C652" s="11">
        <v>3.4027777777777784E-3</v>
      </c>
      <c r="D652" s="9" t="s">
        <v>1528</v>
      </c>
      <c r="E652" s="7">
        <f>22*1000</f>
        <v>22000</v>
      </c>
    </row>
    <row r="653" spans="1:5" x14ac:dyDescent="0.25">
      <c r="A653" s="7">
        <v>652</v>
      </c>
      <c r="B653" s="10" t="s">
        <v>1150</v>
      </c>
      <c r="C653" s="11">
        <v>4.363425925925926E-3</v>
      </c>
      <c r="D653" s="9" t="s">
        <v>1528</v>
      </c>
      <c r="E653" s="7">
        <f>19*1000</f>
        <v>19000</v>
      </c>
    </row>
    <row r="654" spans="1:5" x14ac:dyDescent="0.25">
      <c r="A654" s="7">
        <v>653</v>
      </c>
      <c r="B654" s="10" t="s">
        <v>1151</v>
      </c>
      <c r="C654" s="11">
        <v>1.3310185185185185E-3</v>
      </c>
      <c r="D654" s="9" t="s">
        <v>1528</v>
      </c>
      <c r="E654" s="7">
        <f>23*1000</f>
        <v>23000</v>
      </c>
    </row>
    <row r="655" spans="1:5" x14ac:dyDescent="0.25">
      <c r="A655" s="7">
        <v>654</v>
      </c>
      <c r="B655" s="10" t="s">
        <v>1152</v>
      </c>
      <c r="C655" s="11">
        <v>1.9444444444444442E-3</v>
      </c>
      <c r="D655" s="9" t="s">
        <v>1528</v>
      </c>
      <c r="E655" s="7">
        <f>96*1000</f>
        <v>96000</v>
      </c>
    </row>
    <row r="656" spans="1:5" x14ac:dyDescent="0.25">
      <c r="A656" s="7">
        <v>655</v>
      </c>
      <c r="B656" s="10" t="s">
        <v>1154</v>
      </c>
      <c r="C656" s="11">
        <v>2.3842592592592591E-3</v>
      </c>
      <c r="D656" s="9" t="s">
        <v>1528</v>
      </c>
      <c r="E656" s="7">
        <f>35*1000</f>
        <v>35000</v>
      </c>
    </row>
    <row r="657" spans="1:5" x14ac:dyDescent="0.25">
      <c r="A657" s="7">
        <v>656</v>
      </c>
      <c r="B657" s="10" t="s">
        <v>1156</v>
      </c>
      <c r="C657" s="11">
        <v>3.5879629629629629E-3</v>
      </c>
      <c r="D657" s="9" t="s">
        <v>1528</v>
      </c>
      <c r="E657" s="7">
        <f>29*1000</f>
        <v>29000</v>
      </c>
    </row>
    <row r="658" spans="1:5" x14ac:dyDescent="0.25">
      <c r="A658" s="7">
        <v>657</v>
      </c>
      <c r="B658" s="10" t="s">
        <v>1158</v>
      </c>
      <c r="C658" s="11">
        <v>3.0555555555555557E-3</v>
      </c>
      <c r="D658" s="9" t="s">
        <v>1528</v>
      </c>
      <c r="E658" s="7">
        <f>80*1000</f>
        <v>80000</v>
      </c>
    </row>
    <row r="659" spans="1:5" x14ac:dyDescent="0.25">
      <c r="A659" s="7">
        <v>658</v>
      </c>
      <c r="B659" s="10" t="s">
        <v>1160</v>
      </c>
      <c r="C659" s="11">
        <v>3.1481481481481482E-3</v>
      </c>
      <c r="D659" s="9" t="s">
        <v>1528</v>
      </c>
      <c r="E659" s="7">
        <f>21*1000</f>
        <v>21000</v>
      </c>
    </row>
    <row r="660" spans="1:5" x14ac:dyDescent="0.25">
      <c r="A660" s="7">
        <v>659</v>
      </c>
      <c r="B660" s="10" t="s">
        <v>1161</v>
      </c>
      <c r="C660" s="11">
        <v>1.2025462962962962E-2</v>
      </c>
      <c r="D660" s="9" t="s">
        <v>1528</v>
      </c>
      <c r="E660" s="7">
        <f>20*1000</f>
        <v>20000</v>
      </c>
    </row>
    <row r="661" spans="1:5" x14ac:dyDescent="0.25">
      <c r="A661" s="7">
        <v>660</v>
      </c>
      <c r="B661" s="10" t="s">
        <v>1162</v>
      </c>
      <c r="C661" s="11">
        <v>3.9351851851851857E-3</v>
      </c>
      <c r="D661" s="9" t="s">
        <v>1529</v>
      </c>
      <c r="E661" s="7">
        <f>900*1000</f>
        <v>900000</v>
      </c>
    </row>
    <row r="662" spans="1:5" x14ac:dyDescent="0.25">
      <c r="A662" s="7">
        <v>661</v>
      </c>
      <c r="B662" s="10" t="s">
        <v>1164</v>
      </c>
      <c r="C662" s="11">
        <v>3.4027777777777784E-3</v>
      </c>
      <c r="D662" s="9" t="s">
        <v>1529</v>
      </c>
      <c r="E662" s="7">
        <f>26*1000</f>
        <v>26000</v>
      </c>
    </row>
    <row r="663" spans="1:5" x14ac:dyDescent="0.25">
      <c r="A663" s="7">
        <v>662</v>
      </c>
      <c r="B663" s="10" t="s">
        <v>1166</v>
      </c>
      <c r="C663" s="11">
        <v>7.9861111111111105E-4</v>
      </c>
      <c r="D663" s="9" t="s">
        <v>1529</v>
      </c>
      <c r="E663" s="7">
        <f>9.3*1000</f>
        <v>9300</v>
      </c>
    </row>
    <row r="664" spans="1:5" x14ac:dyDescent="0.25">
      <c r="A664" s="7">
        <v>663</v>
      </c>
      <c r="B664" s="10" t="s">
        <v>1168</v>
      </c>
      <c r="C664" s="11">
        <v>2.0949074074074073E-3</v>
      </c>
      <c r="D664" s="9" t="s">
        <v>1529</v>
      </c>
      <c r="E664" s="7">
        <f>42*1000</f>
        <v>42000</v>
      </c>
    </row>
    <row r="665" spans="1:5" x14ac:dyDescent="0.25">
      <c r="A665" s="7">
        <v>664</v>
      </c>
      <c r="B665" s="10" t="s">
        <v>1170</v>
      </c>
      <c r="C665" s="11">
        <v>4.3749999999999995E-3</v>
      </c>
      <c r="D665" s="9" t="s">
        <v>1529</v>
      </c>
      <c r="E665" s="7">
        <f>38*1000</f>
        <v>38000</v>
      </c>
    </row>
    <row r="666" spans="1:5" x14ac:dyDescent="0.25">
      <c r="A666" s="7">
        <v>665</v>
      </c>
      <c r="B666" s="10" t="s">
        <v>1172</v>
      </c>
      <c r="C666" s="11">
        <v>8.4722222222222213E-3</v>
      </c>
      <c r="D666" s="9" t="s">
        <v>1529</v>
      </c>
      <c r="E666" s="7">
        <f>123*1000</f>
        <v>123000</v>
      </c>
    </row>
    <row r="667" spans="1:5" x14ac:dyDescent="0.25">
      <c r="A667" s="7">
        <v>666</v>
      </c>
      <c r="B667" s="10" t="s">
        <v>1174</v>
      </c>
      <c r="C667" s="11">
        <v>4.9421296296296288E-3</v>
      </c>
      <c r="D667" s="9" t="s">
        <v>1529</v>
      </c>
      <c r="E667" s="7">
        <f>875*1000</f>
        <v>875000</v>
      </c>
    </row>
    <row r="668" spans="1:5" x14ac:dyDescent="0.25">
      <c r="A668" s="7">
        <v>667</v>
      </c>
      <c r="B668" s="10" t="s">
        <v>1176</v>
      </c>
      <c r="C668" s="11">
        <v>9.0856481481481483E-3</v>
      </c>
      <c r="D668" s="9" t="s">
        <v>1529</v>
      </c>
      <c r="E668" s="7">
        <f>210*1000</f>
        <v>210000</v>
      </c>
    </row>
    <row r="669" spans="1:5" x14ac:dyDescent="0.25">
      <c r="A669" s="7">
        <v>668</v>
      </c>
      <c r="B669" s="10" t="s">
        <v>1178</v>
      </c>
      <c r="C669" s="11">
        <v>7.4189814814814813E-3</v>
      </c>
      <c r="D669" s="9" t="s">
        <v>1529</v>
      </c>
      <c r="E669" s="7">
        <f>487*1000</f>
        <v>487000</v>
      </c>
    </row>
    <row r="670" spans="1:5" x14ac:dyDescent="0.25">
      <c r="A670" s="7">
        <v>669</v>
      </c>
      <c r="B670" s="10" t="s">
        <v>1180</v>
      </c>
      <c r="C670" s="11">
        <v>4.9305555555555552E-3</v>
      </c>
      <c r="D670" s="9" t="s">
        <v>1529</v>
      </c>
      <c r="E670" s="7">
        <f>238*1000</f>
        <v>238000</v>
      </c>
    </row>
    <row r="671" spans="1:5" x14ac:dyDescent="0.25">
      <c r="A671" s="7">
        <v>670</v>
      </c>
      <c r="B671" s="10" t="s">
        <v>1182</v>
      </c>
      <c r="C671" s="11">
        <v>3.0902777777777782E-3</v>
      </c>
      <c r="D671" s="9" t="s">
        <v>1529</v>
      </c>
      <c r="E671" s="7">
        <f>22*1000</f>
        <v>22000</v>
      </c>
    </row>
    <row r="672" spans="1:5" x14ac:dyDescent="0.25">
      <c r="A672" s="7">
        <v>671</v>
      </c>
      <c r="B672" s="10" t="s">
        <v>1184</v>
      </c>
      <c r="C672" s="11">
        <v>6.7129629629629622E-3</v>
      </c>
      <c r="D672" s="9" t="s">
        <v>1529</v>
      </c>
      <c r="E672" s="7">
        <f>546*1000</f>
        <v>546000</v>
      </c>
    </row>
    <row r="673" spans="1:5" x14ac:dyDescent="0.25">
      <c r="A673" s="7">
        <v>672</v>
      </c>
      <c r="B673" s="10" t="s">
        <v>1186</v>
      </c>
      <c r="C673" s="11">
        <v>7.858796296296296E-3</v>
      </c>
      <c r="D673" s="9" t="s">
        <v>1529</v>
      </c>
      <c r="E673" s="7">
        <f>134*1000</f>
        <v>134000</v>
      </c>
    </row>
    <row r="674" spans="1:5" x14ac:dyDescent="0.25">
      <c r="A674" s="7">
        <v>673</v>
      </c>
      <c r="B674" s="10" t="s">
        <v>1188</v>
      </c>
      <c r="C674" s="11">
        <v>1.4814814814814814E-3</v>
      </c>
      <c r="D674" s="9" t="s">
        <v>1529</v>
      </c>
      <c r="E674" s="7">
        <f>103*1000</f>
        <v>103000</v>
      </c>
    </row>
    <row r="675" spans="1:5" x14ac:dyDescent="0.25">
      <c r="A675" s="7">
        <v>674</v>
      </c>
      <c r="B675" s="10" t="s">
        <v>1190</v>
      </c>
      <c r="C675" s="11">
        <v>9.6643518518518511E-3</v>
      </c>
      <c r="D675" s="9" t="s">
        <v>1529</v>
      </c>
      <c r="E675" s="7">
        <f>673*1000</f>
        <v>673000</v>
      </c>
    </row>
    <row r="676" spans="1:5" x14ac:dyDescent="0.25">
      <c r="A676" s="7">
        <v>675</v>
      </c>
      <c r="B676" s="10" t="s">
        <v>1192</v>
      </c>
      <c r="C676" s="11">
        <v>7.1180555555555554E-3</v>
      </c>
      <c r="D676" s="9" t="s">
        <v>1529</v>
      </c>
      <c r="E676" s="7">
        <f>377*1000</f>
        <v>377000</v>
      </c>
    </row>
    <row r="677" spans="1:5" x14ac:dyDescent="0.25">
      <c r="A677" s="7">
        <v>676</v>
      </c>
      <c r="B677" s="10" t="s">
        <v>1194</v>
      </c>
      <c r="C677" s="11">
        <v>8.9351851851851866E-3</v>
      </c>
      <c r="D677" s="9" t="s">
        <v>1529</v>
      </c>
      <c r="E677" s="7">
        <f>10*1000</f>
        <v>10000</v>
      </c>
    </row>
    <row r="678" spans="1:5" x14ac:dyDescent="0.25">
      <c r="A678" s="7">
        <v>677</v>
      </c>
      <c r="B678" s="10" t="s">
        <v>1196</v>
      </c>
      <c r="C678" s="11">
        <v>5.4861111111111117E-3</v>
      </c>
      <c r="D678" s="9" t="s">
        <v>1529</v>
      </c>
      <c r="E678" s="7">
        <f>33*1000</f>
        <v>33000</v>
      </c>
    </row>
    <row r="679" spans="1:5" x14ac:dyDescent="0.25">
      <c r="A679" s="7">
        <v>678</v>
      </c>
      <c r="B679" s="10" t="s">
        <v>1198</v>
      </c>
      <c r="C679" s="11">
        <v>3.9351851851851857E-3</v>
      </c>
      <c r="D679" s="9" t="s">
        <v>1529</v>
      </c>
      <c r="E679" s="7">
        <f>15*1000</f>
        <v>15000</v>
      </c>
    </row>
    <row r="680" spans="1:5" x14ac:dyDescent="0.25">
      <c r="A680" s="7">
        <v>679</v>
      </c>
      <c r="B680" s="10" t="s">
        <v>1200</v>
      </c>
      <c r="C680" s="11">
        <v>1.261574074074074E-3</v>
      </c>
      <c r="D680" s="9" t="s">
        <v>1529</v>
      </c>
      <c r="E680" s="7">
        <f>9*1000</f>
        <v>9000</v>
      </c>
    </row>
    <row r="681" spans="1:5" x14ac:dyDescent="0.25">
      <c r="A681" s="7">
        <v>680</v>
      </c>
      <c r="B681" s="10" t="s">
        <v>1202</v>
      </c>
      <c r="C681" s="11">
        <v>1.2546296296296297E-2</v>
      </c>
      <c r="D681" s="9" t="s">
        <v>1529</v>
      </c>
      <c r="E681" s="7">
        <f>206*1000</f>
        <v>206000</v>
      </c>
    </row>
    <row r="682" spans="1:5" x14ac:dyDescent="0.25">
      <c r="A682" s="7">
        <v>681</v>
      </c>
      <c r="B682" s="10" t="s">
        <v>1204</v>
      </c>
      <c r="C682" s="11">
        <v>6.4120370370370364E-3</v>
      </c>
      <c r="D682" s="9" t="s">
        <v>1529</v>
      </c>
      <c r="E682" s="7">
        <f>515*1000</f>
        <v>515000</v>
      </c>
    </row>
    <row r="683" spans="1:5" x14ac:dyDescent="0.25">
      <c r="A683" s="7">
        <v>682</v>
      </c>
      <c r="B683" s="10" t="s">
        <v>1206</v>
      </c>
      <c r="C683" s="11">
        <v>2.1759259259259258E-3</v>
      </c>
      <c r="D683" s="9" t="s">
        <v>1529</v>
      </c>
      <c r="E683" s="7">
        <f>198*1000</f>
        <v>198000</v>
      </c>
    </row>
    <row r="684" spans="1:5" x14ac:dyDescent="0.25">
      <c r="A684" s="7">
        <v>683</v>
      </c>
      <c r="B684" s="10" t="s">
        <v>1208</v>
      </c>
      <c r="C684" s="11">
        <v>1.2152777777777778E-3</v>
      </c>
      <c r="D684" s="9" t="s">
        <v>1529</v>
      </c>
      <c r="E684" s="7">
        <f>29*1000</f>
        <v>29000</v>
      </c>
    </row>
    <row r="685" spans="1:5" x14ac:dyDescent="0.25">
      <c r="A685" s="7">
        <v>684</v>
      </c>
      <c r="B685" s="10" t="s">
        <v>1210</v>
      </c>
      <c r="C685" s="11">
        <v>7.4305555555555548E-3</v>
      </c>
      <c r="D685" s="9" t="s">
        <v>1529</v>
      </c>
      <c r="E685" s="7">
        <f>130*1000</f>
        <v>130000</v>
      </c>
    </row>
    <row r="686" spans="1:5" x14ac:dyDescent="0.25">
      <c r="A686" s="7">
        <v>685</v>
      </c>
      <c r="B686" s="10" t="s">
        <v>1212</v>
      </c>
      <c r="C686" s="11">
        <v>1.1296296296296296E-2</v>
      </c>
      <c r="D686" s="9" t="s">
        <v>1529</v>
      </c>
      <c r="E686" s="7">
        <f>351*1000</f>
        <v>351000</v>
      </c>
    </row>
    <row r="687" spans="1:5" x14ac:dyDescent="0.25">
      <c r="A687" s="7">
        <v>686</v>
      </c>
      <c r="B687" s="10" t="s">
        <v>1214</v>
      </c>
      <c r="C687" s="11">
        <v>8.8888888888888889E-3</v>
      </c>
      <c r="D687" s="9" t="s">
        <v>1529</v>
      </c>
      <c r="E687" s="7">
        <f>64*1000</f>
        <v>64000</v>
      </c>
    </row>
    <row r="688" spans="1:5" x14ac:dyDescent="0.25">
      <c r="A688" s="7">
        <v>687</v>
      </c>
      <c r="B688" s="10" t="s">
        <v>1216</v>
      </c>
      <c r="C688" s="11">
        <v>7.6041666666666662E-3</v>
      </c>
      <c r="D688" s="9" t="s">
        <v>1529</v>
      </c>
      <c r="E688" s="7">
        <f>38*1000</f>
        <v>38000</v>
      </c>
    </row>
    <row r="689" spans="1:5" x14ac:dyDescent="0.25">
      <c r="A689" s="7">
        <v>688</v>
      </c>
      <c r="B689" s="10" t="s">
        <v>1217</v>
      </c>
      <c r="C689" s="11">
        <v>1.2499999999999999E-2</v>
      </c>
      <c r="D689" s="9" t="s">
        <v>1529</v>
      </c>
      <c r="E689" s="7">
        <f>116*1000</f>
        <v>116000</v>
      </c>
    </row>
    <row r="690" spans="1:5" x14ac:dyDescent="0.25">
      <c r="A690" s="7">
        <v>689</v>
      </c>
      <c r="B690" s="10" t="s">
        <v>1219</v>
      </c>
      <c r="C690" s="11">
        <v>5.5092592592592589E-3</v>
      </c>
      <c r="D690" s="9" t="s">
        <v>1529</v>
      </c>
      <c r="E690" s="7">
        <f>97*1000</f>
        <v>97000</v>
      </c>
    </row>
    <row r="691" spans="1:5" x14ac:dyDescent="0.25">
      <c r="A691" s="7">
        <v>690</v>
      </c>
      <c r="B691" s="10" t="s">
        <v>1221</v>
      </c>
      <c r="C691" s="11">
        <v>2.2337962962962967E-3</v>
      </c>
      <c r="D691" s="9" t="s">
        <v>1529</v>
      </c>
      <c r="E691" s="7">
        <f>7.7*1000</f>
        <v>7700</v>
      </c>
    </row>
    <row r="692" spans="1:5" x14ac:dyDescent="0.25">
      <c r="A692" s="7">
        <v>691</v>
      </c>
      <c r="B692" s="10" t="s">
        <v>1223</v>
      </c>
      <c r="C692" s="11">
        <v>3.3101851851851851E-3</v>
      </c>
      <c r="D692" s="9" t="s">
        <v>1529</v>
      </c>
      <c r="E692" s="7">
        <f>8.2*1000</f>
        <v>8200</v>
      </c>
    </row>
    <row r="693" spans="1:5" x14ac:dyDescent="0.25">
      <c r="A693" s="7">
        <v>692</v>
      </c>
      <c r="B693" s="10" t="s">
        <v>1225</v>
      </c>
      <c r="C693" s="11">
        <v>2.0254629629629629E-3</v>
      </c>
      <c r="D693" s="9" t="s">
        <v>1529</v>
      </c>
      <c r="E693" s="7">
        <f>20*1000</f>
        <v>20000</v>
      </c>
    </row>
    <row r="694" spans="1:5" x14ac:dyDescent="0.25">
      <c r="A694" s="7">
        <v>693</v>
      </c>
      <c r="B694" s="10" t="s">
        <v>1227</v>
      </c>
      <c r="C694" s="11">
        <v>2.4074074074074076E-3</v>
      </c>
      <c r="D694" s="9" t="s">
        <v>1529</v>
      </c>
      <c r="E694" s="7">
        <f>14*1000</f>
        <v>14000</v>
      </c>
    </row>
    <row r="695" spans="1:5" x14ac:dyDescent="0.25">
      <c r="A695" s="7">
        <v>694</v>
      </c>
      <c r="B695" s="10" t="s">
        <v>1229</v>
      </c>
      <c r="C695" s="11">
        <v>1.0648148148148147E-3</v>
      </c>
      <c r="D695" s="9" t="s">
        <v>1529</v>
      </c>
      <c r="E695" s="7">
        <f>14*1000</f>
        <v>14000</v>
      </c>
    </row>
    <row r="696" spans="1:5" x14ac:dyDescent="0.25">
      <c r="A696" s="7">
        <v>695</v>
      </c>
      <c r="B696" s="10" t="s">
        <v>1230</v>
      </c>
      <c r="C696" s="11">
        <v>2.6504629629629625E-3</v>
      </c>
      <c r="D696" s="9" t="s">
        <v>1529</v>
      </c>
      <c r="E696" s="7">
        <f>5.6*1000</f>
        <v>5600</v>
      </c>
    </row>
    <row r="697" spans="1:5" x14ac:dyDescent="0.25">
      <c r="A697" s="7">
        <v>696</v>
      </c>
      <c r="B697" s="10" t="s">
        <v>1232</v>
      </c>
      <c r="C697" s="11">
        <v>2.5810185185185185E-3</v>
      </c>
      <c r="D697" s="9" t="s">
        <v>1529</v>
      </c>
      <c r="E697" s="7">
        <f>7.1*1000</f>
        <v>7100</v>
      </c>
    </row>
    <row r="698" spans="1:5" x14ac:dyDescent="0.25">
      <c r="A698" s="7">
        <v>697</v>
      </c>
      <c r="B698" s="10" t="s">
        <v>1234</v>
      </c>
      <c r="C698" s="11">
        <v>3.4375E-3</v>
      </c>
      <c r="D698" s="9" t="s">
        <v>1529</v>
      </c>
      <c r="E698" s="7">
        <f>88*1000</f>
        <v>88000</v>
      </c>
    </row>
    <row r="699" spans="1:5" x14ac:dyDescent="0.25">
      <c r="A699" s="7">
        <v>698</v>
      </c>
      <c r="B699" s="10" t="s">
        <v>1236</v>
      </c>
      <c r="C699" s="11">
        <v>1.2384259259259258E-3</v>
      </c>
      <c r="D699" s="9" t="s">
        <v>1529</v>
      </c>
      <c r="E699" s="7">
        <f>14*1000</f>
        <v>14000</v>
      </c>
    </row>
    <row r="700" spans="1:5" x14ac:dyDescent="0.25">
      <c r="A700" s="7">
        <v>699</v>
      </c>
      <c r="B700" s="10" t="s">
        <v>1237</v>
      </c>
      <c r="C700" s="11">
        <v>1.7245370370370372E-3</v>
      </c>
      <c r="D700" s="9" t="s">
        <v>1529</v>
      </c>
      <c r="E700" s="7">
        <f>12*1000</f>
        <v>12000</v>
      </c>
    </row>
    <row r="701" spans="1:5" x14ac:dyDescent="0.25">
      <c r="A701" s="7">
        <v>700</v>
      </c>
      <c r="B701" s="10" t="s">
        <v>1239</v>
      </c>
      <c r="C701" s="11">
        <v>2.6504629629629625E-3</v>
      </c>
      <c r="D701" s="9" t="s">
        <v>1529</v>
      </c>
      <c r="E701" s="7">
        <f>6.9*1000</f>
        <v>6900</v>
      </c>
    </row>
    <row r="702" spans="1:5" x14ac:dyDescent="0.25">
      <c r="A702" s="7">
        <v>701</v>
      </c>
      <c r="B702" s="10" t="s">
        <v>1241</v>
      </c>
      <c r="C702" s="11">
        <v>2.4421296296296296E-3</v>
      </c>
      <c r="D702" s="9" t="s">
        <v>1529</v>
      </c>
      <c r="E702" s="7">
        <f>17*1000</f>
        <v>17000</v>
      </c>
    </row>
    <row r="703" spans="1:5" x14ac:dyDescent="0.25">
      <c r="A703" s="7">
        <v>702</v>
      </c>
      <c r="B703" s="10" t="s">
        <v>1243</v>
      </c>
      <c r="C703" s="11">
        <v>3.8194444444444443E-3</v>
      </c>
      <c r="D703" s="9" t="s">
        <v>1529</v>
      </c>
      <c r="E703" s="7">
        <f>58*1000</f>
        <v>58000</v>
      </c>
    </row>
    <row r="704" spans="1:5" x14ac:dyDescent="0.25">
      <c r="A704" s="7">
        <v>703</v>
      </c>
      <c r="B704" s="10" t="s">
        <v>1245</v>
      </c>
      <c r="C704" s="11">
        <v>7.4884259259259262E-3</v>
      </c>
      <c r="D704" s="9" t="s">
        <v>1529</v>
      </c>
      <c r="E704" s="7">
        <f>46*1000</f>
        <v>46000</v>
      </c>
    </row>
    <row r="705" spans="1:5" x14ac:dyDescent="0.25">
      <c r="A705" s="7">
        <v>704</v>
      </c>
      <c r="B705" s="10" t="s">
        <v>1247</v>
      </c>
      <c r="C705" s="11">
        <v>5.347222222222222E-3</v>
      </c>
      <c r="D705" s="9" t="s">
        <v>1529</v>
      </c>
      <c r="E705" s="7">
        <f>249*1000</f>
        <v>249000</v>
      </c>
    </row>
    <row r="706" spans="1:5" x14ac:dyDescent="0.25">
      <c r="A706" s="7">
        <v>705</v>
      </c>
      <c r="B706" s="10" t="s">
        <v>1249</v>
      </c>
      <c r="C706" s="11">
        <v>1.2685185185185183E-2</v>
      </c>
      <c r="D706" s="9" t="s">
        <v>1529</v>
      </c>
      <c r="E706" s="7">
        <f>47*1000</f>
        <v>47000</v>
      </c>
    </row>
    <row r="707" spans="1:5" x14ac:dyDescent="0.25">
      <c r="A707" s="7">
        <v>706</v>
      </c>
      <c r="B707" s="10" t="s">
        <v>1251</v>
      </c>
      <c r="C707" s="11">
        <v>5.9606481481481489E-3</v>
      </c>
      <c r="D707" s="9" t="s">
        <v>1529</v>
      </c>
      <c r="E707" s="7">
        <f>460*1000</f>
        <v>460000</v>
      </c>
    </row>
    <row r="708" spans="1:5" x14ac:dyDescent="0.25">
      <c r="A708" s="7">
        <v>707</v>
      </c>
      <c r="B708" s="10" t="s">
        <v>1253</v>
      </c>
      <c r="C708" s="11">
        <v>1.4212962962962962E-2</v>
      </c>
      <c r="D708" s="9" t="s">
        <v>1529</v>
      </c>
      <c r="E708" s="7">
        <f>54*1000</f>
        <v>54000</v>
      </c>
    </row>
    <row r="709" spans="1:5" x14ac:dyDescent="0.25">
      <c r="A709" s="7">
        <v>708</v>
      </c>
      <c r="B709" s="10" t="s">
        <v>1255</v>
      </c>
      <c r="C709" s="11">
        <v>3.0902777777777782E-3</v>
      </c>
      <c r="D709" s="9" t="s">
        <v>1529</v>
      </c>
      <c r="E709" s="7">
        <f>1.2*1000000</f>
        <v>1200000</v>
      </c>
    </row>
    <row r="710" spans="1:5" x14ac:dyDescent="0.25">
      <c r="A710" s="7">
        <v>709</v>
      </c>
      <c r="B710" s="10" t="s">
        <v>1257</v>
      </c>
      <c r="C710" s="11">
        <v>7.8009259259259256E-3</v>
      </c>
      <c r="D710" s="9" t="s">
        <v>1529</v>
      </c>
      <c r="E710" s="7">
        <f>39*1000</f>
        <v>39000</v>
      </c>
    </row>
    <row r="711" spans="1:5" x14ac:dyDescent="0.25">
      <c r="A711" s="7">
        <v>710</v>
      </c>
      <c r="B711" s="10" t="s">
        <v>1259</v>
      </c>
      <c r="C711" s="11">
        <v>1.2916666666666667E-2</v>
      </c>
      <c r="D711" s="9" t="s">
        <v>1529</v>
      </c>
      <c r="E711" s="7">
        <f>93*1000</f>
        <v>93000</v>
      </c>
    </row>
    <row r="712" spans="1:5" x14ac:dyDescent="0.25">
      <c r="A712" s="7">
        <v>711</v>
      </c>
      <c r="B712" s="10" t="s">
        <v>1261</v>
      </c>
      <c r="C712" s="11">
        <v>5.5555555555555558E-3</v>
      </c>
      <c r="D712" s="9" t="s">
        <v>1529</v>
      </c>
      <c r="E712" s="7">
        <f>33*1000</f>
        <v>33000</v>
      </c>
    </row>
    <row r="713" spans="1:5" x14ac:dyDescent="0.25">
      <c r="A713" s="7">
        <v>712</v>
      </c>
      <c r="B713" s="10" t="s">
        <v>1262</v>
      </c>
      <c r="C713" s="11">
        <v>1.1469907407407408E-2</v>
      </c>
      <c r="D713" s="9" t="s">
        <v>1529</v>
      </c>
      <c r="E713" s="7">
        <f>97*1000</f>
        <v>97000</v>
      </c>
    </row>
    <row r="714" spans="1:5" x14ac:dyDescent="0.25">
      <c r="A714" s="7">
        <v>713</v>
      </c>
      <c r="B714" s="10" t="s">
        <v>1263</v>
      </c>
      <c r="C714" s="11">
        <v>1.2604166666666666E-2</v>
      </c>
      <c r="D714" s="9" t="s">
        <v>1529</v>
      </c>
      <c r="E714" s="7">
        <f>514*1000</f>
        <v>514000</v>
      </c>
    </row>
    <row r="715" spans="1:5" x14ac:dyDescent="0.25">
      <c r="A715" s="7">
        <v>714</v>
      </c>
      <c r="B715" s="10" t="s">
        <v>1265</v>
      </c>
      <c r="C715" s="11">
        <v>2.3148148148148151E-3</v>
      </c>
      <c r="D715" s="9" t="s">
        <v>1529</v>
      </c>
      <c r="E715" s="7">
        <f>136*1000</f>
        <v>136000</v>
      </c>
    </row>
    <row r="716" spans="1:5" x14ac:dyDescent="0.25">
      <c r="A716" s="7">
        <v>715</v>
      </c>
      <c r="B716" s="10" t="s">
        <v>1267</v>
      </c>
      <c r="C716" s="11">
        <v>1.480324074074074E-2</v>
      </c>
      <c r="D716" s="9" t="s">
        <v>1529</v>
      </c>
      <c r="E716" s="7">
        <f>393*1000</f>
        <v>393000</v>
      </c>
    </row>
    <row r="717" spans="1:5" x14ac:dyDescent="0.25">
      <c r="A717" s="7">
        <v>716</v>
      </c>
      <c r="B717" s="10" t="s">
        <v>1269</v>
      </c>
      <c r="C717" s="11">
        <v>8.6921296296296312E-3</v>
      </c>
      <c r="D717" s="9" t="s">
        <v>1529</v>
      </c>
      <c r="E717" s="7">
        <f>10*1000</f>
        <v>10000</v>
      </c>
    </row>
    <row r="718" spans="1:5" x14ac:dyDescent="0.25">
      <c r="A718" s="7">
        <v>717</v>
      </c>
      <c r="B718" s="10" t="s">
        <v>1270</v>
      </c>
      <c r="C718" s="11">
        <v>1.2372685185185186E-2</v>
      </c>
      <c r="D718" s="9" t="s">
        <v>1529</v>
      </c>
      <c r="E718" s="7">
        <f>60*1000</f>
        <v>60000</v>
      </c>
    </row>
    <row r="719" spans="1:5" x14ac:dyDescent="0.25">
      <c r="A719" s="7">
        <v>718</v>
      </c>
      <c r="B719" s="10" t="s">
        <v>1272</v>
      </c>
      <c r="C719" s="11">
        <v>2.5347222222222221E-3</v>
      </c>
      <c r="D719" s="9" t="s">
        <v>1529</v>
      </c>
      <c r="E719" s="7">
        <f>28*1000</f>
        <v>28000</v>
      </c>
    </row>
    <row r="720" spans="1:5" x14ac:dyDescent="0.25">
      <c r="A720" s="7">
        <v>719</v>
      </c>
      <c r="B720" s="10" t="s">
        <v>1274</v>
      </c>
      <c r="C720" s="11">
        <v>1.4456018518518519E-2</v>
      </c>
      <c r="D720" s="9" t="s">
        <v>1529</v>
      </c>
      <c r="E720" s="7">
        <f>39*1000</f>
        <v>39000</v>
      </c>
    </row>
    <row r="721" spans="1:5" x14ac:dyDescent="0.25">
      <c r="A721" s="7">
        <v>720</v>
      </c>
      <c r="B721" s="10" t="s">
        <v>1275</v>
      </c>
      <c r="C721" s="11">
        <v>3.6134259259259262E-2</v>
      </c>
      <c r="D721" s="9" t="s">
        <v>1529</v>
      </c>
      <c r="E721" s="7">
        <f>193*1000</f>
        <v>193000</v>
      </c>
    </row>
    <row r="722" spans="1:5" x14ac:dyDescent="0.25">
      <c r="A722" s="7">
        <v>721</v>
      </c>
      <c r="B722" s="10" t="s">
        <v>1277</v>
      </c>
      <c r="C722" s="11">
        <v>5.3819444444444453E-3</v>
      </c>
      <c r="D722" s="9" t="s">
        <v>1529</v>
      </c>
      <c r="E722" s="7">
        <f>202*1000</f>
        <v>202000</v>
      </c>
    </row>
    <row r="723" spans="1:5" x14ac:dyDescent="0.25">
      <c r="A723" s="7">
        <v>722</v>
      </c>
      <c r="B723" s="10" t="s">
        <v>1279</v>
      </c>
      <c r="C723" s="11">
        <v>6.1574074074074074E-3</v>
      </c>
      <c r="D723" s="9" t="s">
        <v>1529</v>
      </c>
      <c r="E723" s="7">
        <f>336*1000</f>
        <v>336000</v>
      </c>
    </row>
    <row r="724" spans="1:5" x14ac:dyDescent="0.25">
      <c r="A724" s="7">
        <v>723</v>
      </c>
      <c r="B724" s="10" t="s">
        <v>1281</v>
      </c>
      <c r="C724" s="11">
        <v>6.3194444444444444E-3</v>
      </c>
      <c r="D724" s="9" t="s">
        <v>1529</v>
      </c>
      <c r="E724" s="7">
        <f>100*1000</f>
        <v>100000</v>
      </c>
    </row>
    <row r="725" spans="1:5" x14ac:dyDescent="0.25">
      <c r="A725" s="7">
        <v>724</v>
      </c>
      <c r="B725" s="10" t="s">
        <v>1283</v>
      </c>
      <c r="C725" s="11">
        <v>2.6388888888888885E-3</v>
      </c>
      <c r="D725" s="9" t="s">
        <v>1529</v>
      </c>
      <c r="E725" s="7">
        <f>59*1000</f>
        <v>59000</v>
      </c>
    </row>
    <row r="726" spans="1:5" x14ac:dyDescent="0.25">
      <c r="A726" s="7">
        <v>725</v>
      </c>
      <c r="B726" s="10" t="s">
        <v>1285</v>
      </c>
      <c r="C726" s="11">
        <v>2.4074074074074076E-3</v>
      </c>
      <c r="D726" s="9" t="s">
        <v>1529</v>
      </c>
      <c r="E726" s="7">
        <f>26*1000</f>
        <v>26000</v>
      </c>
    </row>
    <row r="727" spans="1:5" x14ac:dyDescent="0.25">
      <c r="A727" s="7">
        <v>726</v>
      </c>
      <c r="B727" s="10" t="s">
        <v>1286</v>
      </c>
      <c r="C727" s="11">
        <v>4.3981481481481484E-3</v>
      </c>
      <c r="D727" s="9" t="s">
        <v>1529</v>
      </c>
      <c r="E727" s="7">
        <f>42*1000</f>
        <v>42000</v>
      </c>
    </row>
    <row r="728" spans="1:5" x14ac:dyDescent="0.25">
      <c r="A728" s="7">
        <v>727</v>
      </c>
      <c r="B728" s="10" t="s">
        <v>1287</v>
      </c>
      <c r="C728" s="11">
        <v>3.1481481481481482E-3</v>
      </c>
      <c r="D728" s="9" t="s">
        <v>1529</v>
      </c>
      <c r="E728" s="7">
        <f>35*1000</f>
        <v>35000</v>
      </c>
    </row>
    <row r="729" spans="1:5" x14ac:dyDescent="0.25">
      <c r="A729" s="7">
        <v>728</v>
      </c>
      <c r="B729" s="10" t="s">
        <v>1289</v>
      </c>
      <c r="C729" s="11">
        <v>6.168981481481481E-3</v>
      </c>
      <c r="D729" s="9" t="s">
        <v>1529</v>
      </c>
      <c r="E729" s="7">
        <f>183*1000</f>
        <v>183000</v>
      </c>
    </row>
    <row r="730" spans="1:5" x14ac:dyDescent="0.25">
      <c r="A730" s="7">
        <v>729</v>
      </c>
      <c r="B730" s="10" t="s">
        <v>1291</v>
      </c>
      <c r="C730" s="11">
        <v>3.472222222222222E-3</v>
      </c>
      <c r="D730" s="9" t="s">
        <v>1529</v>
      </c>
      <c r="E730" s="7">
        <f>307*1000</f>
        <v>307000</v>
      </c>
    </row>
    <row r="731" spans="1:5" x14ac:dyDescent="0.25">
      <c r="A731" s="7">
        <v>730</v>
      </c>
      <c r="B731" s="10" t="s">
        <v>1293</v>
      </c>
      <c r="C731" s="11">
        <v>2.6388888888888885E-3</v>
      </c>
      <c r="D731" s="9" t="s">
        <v>1529</v>
      </c>
      <c r="E731" s="7">
        <f>388*1000</f>
        <v>388000</v>
      </c>
    </row>
    <row r="732" spans="1:5" x14ac:dyDescent="0.25">
      <c r="A732" s="7">
        <v>731</v>
      </c>
      <c r="B732" s="10" t="s">
        <v>1295</v>
      </c>
      <c r="C732" s="11">
        <v>7.4884259259259262E-3</v>
      </c>
      <c r="D732" s="9" t="s">
        <v>1529</v>
      </c>
      <c r="E732" s="7">
        <f>547*1000</f>
        <v>547000</v>
      </c>
    </row>
    <row r="733" spans="1:5" x14ac:dyDescent="0.25">
      <c r="A733" s="7">
        <v>732</v>
      </c>
      <c r="B733" s="10" t="s">
        <v>1297</v>
      </c>
      <c r="C733" s="11">
        <v>4.4791666666666669E-3</v>
      </c>
      <c r="D733" s="9" t="s">
        <v>1529</v>
      </c>
      <c r="E733" s="7">
        <f>29*1000</f>
        <v>29000</v>
      </c>
    </row>
    <row r="734" spans="1:5" x14ac:dyDescent="0.25">
      <c r="A734" s="7">
        <v>733</v>
      </c>
      <c r="B734" s="10" t="s">
        <v>1298</v>
      </c>
      <c r="C734" s="11">
        <v>3.5879629629629629E-3</v>
      </c>
      <c r="D734" s="9" t="s">
        <v>1529</v>
      </c>
      <c r="E734" s="7">
        <f>28*1000</f>
        <v>28000</v>
      </c>
    </row>
    <row r="735" spans="1:5" x14ac:dyDescent="0.25">
      <c r="A735" s="7">
        <v>734</v>
      </c>
      <c r="B735" s="10" t="s">
        <v>1299</v>
      </c>
      <c r="C735" s="11">
        <v>8.518518518518519E-3</v>
      </c>
      <c r="D735" s="9" t="s">
        <v>1529</v>
      </c>
      <c r="E735" s="7">
        <f>4.1*1000</f>
        <v>4100</v>
      </c>
    </row>
    <row r="736" spans="1:5" x14ac:dyDescent="0.25">
      <c r="A736" s="7">
        <v>735</v>
      </c>
      <c r="B736" s="10" t="s">
        <v>1301</v>
      </c>
      <c r="C736" s="11">
        <v>4.7222222222222223E-3</v>
      </c>
      <c r="D736" s="9" t="s">
        <v>1529</v>
      </c>
      <c r="E736" s="7">
        <f>35*1000</f>
        <v>35000</v>
      </c>
    </row>
    <row r="737" spans="1:5" x14ac:dyDescent="0.25">
      <c r="A737" s="7">
        <v>736</v>
      </c>
      <c r="B737" s="10" t="s">
        <v>1302</v>
      </c>
      <c r="C737" s="11">
        <v>5.6944444444444438E-3</v>
      </c>
      <c r="D737" s="9" t="s">
        <v>1530</v>
      </c>
      <c r="E737" s="7">
        <f>88*1000</f>
        <v>88000</v>
      </c>
    </row>
    <row r="738" spans="1:5" x14ac:dyDescent="0.25">
      <c r="A738" s="7">
        <v>737</v>
      </c>
      <c r="B738" s="10" t="s">
        <v>1304</v>
      </c>
      <c r="C738" s="11">
        <v>8.1712962962962963E-3</v>
      </c>
      <c r="D738" s="9" t="s">
        <v>1530</v>
      </c>
      <c r="E738" s="7">
        <f>66*1000</f>
        <v>66000</v>
      </c>
    </row>
    <row r="739" spans="1:5" x14ac:dyDescent="0.25">
      <c r="A739" s="7">
        <v>738</v>
      </c>
      <c r="B739" s="10" t="s">
        <v>1306</v>
      </c>
      <c r="C739" s="11">
        <v>8.5069444444444437E-3</v>
      </c>
      <c r="D739" s="9" t="s">
        <v>1530</v>
      </c>
      <c r="E739" s="7">
        <f>7.1*1000</f>
        <v>7100</v>
      </c>
    </row>
    <row r="740" spans="1:5" x14ac:dyDescent="0.25">
      <c r="A740" s="7">
        <v>739</v>
      </c>
      <c r="B740" s="10" t="s">
        <v>1308</v>
      </c>
      <c r="C740" s="11">
        <v>9.6296296296296303E-3</v>
      </c>
      <c r="D740" s="9" t="s">
        <v>1530</v>
      </c>
      <c r="E740" s="7">
        <f>133*1000</f>
        <v>133000</v>
      </c>
    </row>
    <row r="741" spans="1:5" x14ac:dyDescent="0.25">
      <c r="A741" s="7">
        <v>740</v>
      </c>
      <c r="B741" s="10" t="s">
        <v>1310</v>
      </c>
      <c r="C741" s="11">
        <v>6.6203703703703702E-3</v>
      </c>
      <c r="D741" s="9" t="s">
        <v>1530</v>
      </c>
      <c r="E741" s="7">
        <f>388*1000</f>
        <v>388000</v>
      </c>
    </row>
    <row r="742" spans="1:5" x14ac:dyDescent="0.25">
      <c r="A742" s="7">
        <v>741</v>
      </c>
      <c r="B742" s="10" t="s">
        <v>1312</v>
      </c>
      <c r="C742" s="11">
        <v>2.7777777777777779E-3</v>
      </c>
      <c r="D742" s="9" t="s">
        <v>1530</v>
      </c>
      <c r="E742" s="7">
        <f>47*1000</f>
        <v>47000</v>
      </c>
    </row>
    <row r="743" spans="1:5" x14ac:dyDescent="0.25">
      <c r="A743" s="7">
        <v>742</v>
      </c>
      <c r="B743" s="10" t="s">
        <v>1314</v>
      </c>
      <c r="C743" s="11">
        <v>3.9699074074074072E-3</v>
      </c>
      <c r="D743" s="9" t="s">
        <v>1530</v>
      </c>
      <c r="E743" s="7">
        <f>88*1000</f>
        <v>88000</v>
      </c>
    </row>
    <row r="744" spans="1:5" x14ac:dyDescent="0.25">
      <c r="A744" s="7">
        <v>743</v>
      </c>
      <c r="B744" s="10" t="s">
        <v>1315</v>
      </c>
      <c r="C744" s="11">
        <v>5.9143518518518521E-3</v>
      </c>
      <c r="D744" s="9" t="s">
        <v>1530</v>
      </c>
      <c r="E744" s="7">
        <f>35*1000</f>
        <v>35000</v>
      </c>
    </row>
    <row r="745" spans="1:5" x14ac:dyDescent="0.25">
      <c r="A745" s="7">
        <v>744</v>
      </c>
      <c r="B745" s="10" t="s">
        <v>1317</v>
      </c>
      <c r="C745" s="11">
        <v>4.9652777777777777E-3</v>
      </c>
      <c r="D745" s="9" t="s">
        <v>1530</v>
      </c>
      <c r="E745" s="7">
        <f>59*1000</f>
        <v>59000</v>
      </c>
    </row>
    <row r="746" spans="1:5" x14ac:dyDescent="0.25">
      <c r="A746" s="7">
        <v>745</v>
      </c>
      <c r="B746" s="10" t="s">
        <v>1319</v>
      </c>
      <c r="C746" s="11">
        <v>3.530092592592592E-3</v>
      </c>
      <c r="D746" s="9" t="s">
        <v>1530</v>
      </c>
      <c r="E746" s="7">
        <f>21*1000</f>
        <v>21000</v>
      </c>
    </row>
    <row r="747" spans="1:5" x14ac:dyDescent="0.25">
      <c r="A747" s="7">
        <v>746</v>
      </c>
      <c r="B747" s="10" t="s">
        <v>1321</v>
      </c>
      <c r="C747" s="11">
        <v>3.0555555555555557E-3</v>
      </c>
      <c r="D747" s="9" t="s">
        <v>1530</v>
      </c>
      <c r="E747" s="7">
        <f>60*1000</f>
        <v>60000</v>
      </c>
    </row>
    <row r="748" spans="1:5" x14ac:dyDescent="0.25">
      <c r="A748" s="7">
        <v>747</v>
      </c>
      <c r="B748" s="10" t="s">
        <v>1323</v>
      </c>
      <c r="C748" s="11">
        <v>3.4375E-3</v>
      </c>
      <c r="D748" s="9" t="s">
        <v>1530</v>
      </c>
      <c r="E748" s="7">
        <f>113*1000</f>
        <v>113000</v>
      </c>
    </row>
    <row r="749" spans="1:5" x14ac:dyDescent="0.25">
      <c r="A749" s="7">
        <v>748</v>
      </c>
      <c r="B749" s="10" t="s">
        <v>1325</v>
      </c>
      <c r="C749" s="11">
        <v>3.0671296296296297E-3</v>
      </c>
      <c r="D749" s="9" t="s">
        <v>1530</v>
      </c>
      <c r="E749" s="7">
        <f>83*1000</f>
        <v>83000</v>
      </c>
    </row>
    <row r="750" spans="1:5" x14ac:dyDescent="0.25">
      <c r="A750" s="7">
        <v>749</v>
      </c>
      <c r="B750" s="10" t="s">
        <v>1327</v>
      </c>
      <c r="C750" s="11">
        <v>2.5810185185185185E-3</v>
      </c>
      <c r="D750" s="9" t="s">
        <v>1530</v>
      </c>
      <c r="E750" s="7">
        <f>134*1000</f>
        <v>134000</v>
      </c>
    </row>
    <row r="751" spans="1:5" x14ac:dyDescent="0.25">
      <c r="A751" s="7">
        <v>750</v>
      </c>
      <c r="B751" s="10" t="s">
        <v>1329</v>
      </c>
      <c r="C751" s="11">
        <v>3.8425925925925923E-3</v>
      </c>
      <c r="D751" s="9" t="s">
        <v>1530</v>
      </c>
      <c r="E751" s="7">
        <f>347*1000</f>
        <v>347000</v>
      </c>
    </row>
    <row r="752" spans="1:5" x14ac:dyDescent="0.25">
      <c r="A752" s="7">
        <v>751</v>
      </c>
      <c r="B752" s="10" t="s">
        <v>1331</v>
      </c>
      <c r="C752" s="11">
        <v>1.1504629629629629E-2</v>
      </c>
      <c r="D752" s="9" t="s">
        <v>1530</v>
      </c>
      <c r="E752" s="7">
        <f>112*1000</f>
        <v>112000</v>
      </c>
    </row>
    <row r="753" spans="1:5" x14ac:dyDescent="0.25">
      <c r="A753" s="7">
        <v>752</v>
      </c>
      <c r="B753" s="10" t="s">
        <v>1333</v>
      </c>
      <c r="C753" s="11">
        <v>6.7476851851851856E-3</v>
      </c>
      <c r="D753" s="9" t="s">
        <v>1530</v>
      </c>
      <c r="E753" s="7">
        <f>343*1000</f>
        <v>343000</v>
      </c>
    </row>
    <row r="754" spans="1:5" x14ac:dyDescent="0.25">
      <c r="A754" s="7">
        <v>753</v>
      </c>
      <c r="B754" s="10" t="s">
        <v>1335</v>
      </c>
      <c r="C754" s="11">
        <v>3.6342592592592594E-3</v>
      </c>
      <c r="D754" s="9" t="s">
        <v>1530</v>
      </c>
      <c r="E754" s="7">
        <f>28*1000</f>
        <v>28000</v>
      </c>
    </row>
    <row r="755" spans="1:5" x14ac:dyDescent="0.25">
      <c r="A755" s="7">
        <v>754</v>
      </c>
      <c r="B755" s="10" t="s">
        <v>1337</v>
      </c>
      <c r="C755" s="11">
        <v>5.6597222222222222E-3</v>
      </c>
      <c r="D755" s="9" t="s">
        <v>1530</v>
      </c>
      <c r="E755" s="7">
        <f>258*1000</f>
        <v>258000</v>
      </c>
    </row>
    <row r="756" spans="1:5" x14ac:dyDescent="0.25">
      <c r="A756" s="7">
        <v>755</v>
      </c>
      <c r="B756" s="10" t="s">
        <v>1339</v>
      </c>
      <c r="C756" s="11">
        <v>4.108796296296297E-3</v>
      </c>
      <c r="D756" s="9" t="s">
        <v>1530</v>
      </c>
      <c r="E756" s="7">
        <f>58*1000</f>
        <v>58000</v>
      </c>
    </row>
    <row r="757" spans="1:5" x14ac:dyDescent="0.25">
      <c r="A757" s="7">
        <v>756</v>
      </c>
      <c r="B757" s="10" t="s">
        <v>1341</v>
      </c>
      <c r="C757" s="11">
        <v>6.4351851851851861E-3</v>
      </c>
      <c r="D757" s="9" t="s">
        <v>1530</v>
      </c>
      <c r="E757" s="7">
        <f>79*1000</f>
        <v>79000</v>
      </c>
    </row>
    <row r="758" spans="1:5" x14ac:dyDescent="0.25">
      <c r="A758" s="7">
        <v>757</v>
      </c>
      <c r="B758" s="10" t="s">
        <v>1343</v>
      </c>
      <c r="C758" s="11">
        <v>5.5092592592592589E-3</v>
      </c>
      <c r="D758" s="9" t="s">
        <v>1530</v>
      </c>
      <c r="E758" s="7">
        <f>201*1000</f>
        <v>201000</v>
      </c>
    </row>
    <row r="759" spans="1:5" x14ac:dyDescent="0.25">
      <c r="A759" s="7">
        <v>758</v>
      </c>
      <c r="B759" s="10" t="s">
        <v>1345</v>
      </c>
      <c r="C759" s="11">
        <v>7.8240740740740753E-3</v>
      </c>
      <c r="D759" s="9" t="s">
        <v>1530</v>
      </c>
      <c r="E759" s="7">
        <f>131*1000</f>
        <v>131000</v>
      </c>
    </row>
    <row r="760" spans="1:5" x14ac:dyDescent="0.25">
      <c r="A760" s="7">
        <v>759</v>
      </c>
      <c r="B760" s="10" t="s">
        <v>1347</v>
      </c>
      <c r="C760" s="11">
        <v>5.7754629629629623E-3</v>
      </c>
      <c r="D760" s="9" t="s">
        <v>1530</v>
      </c>
      <c r="E760" s="7">
        <f>81*1000</f>
        <v>81000</v>
      </c>
    </row>
    <row r="761" spans="1:5" x14ac:dyDescent="0.25">
      <c r="A761" s="7">
        <v>760</v>
      </c>
      <c r="B761" s="10" t="s">
        <v>1349</v>
      </c>
      <c r="C761" s="11">
        <v>9.6874999999999999E-3</v>
      </c>
      <c r="D761" s="9" t="s">
        <v>1530</v>
      </c>
      <c r="E761" s="7">
        <f>66*1000</f>
        <v>66000</v>
      </c>
    </row>
    <row r="762" spans="1:5" x14ac:dyDescent="0.25">
      <c r="A762" s="7">
        <v>761</v>
      </c>
      <c r="B762" s="10" t="s">
        <v>1350</v>
      </c>
      <c r="C762" s="11">
        <v>7.8240740740740753E-3</v>
      </c>
      <c r="D762" s="9" t="s">
        <v>1530</v>
      </c>
      <c r="E762" s="7">
        <f>44*1000</f>
        <v>44000</v>
      </c>
    </row>
    <row r="763" spans="1:5" x14ac:dyDescent="0.25">
      <c r="A763" s="7">
        <v>762</v>
      </c>
      <c r="B763" s="10" t="s">
        <v>1352</v>
      </c>
      <c r="C763" s="11">
        <v>4.2824074074074075E-3</v>
      </c>
      <c r="D763" s="9" t="s">
        <v>1530</v>
      </c>
      <c r="E763" s="7">
        <f>9.1*1000</f>
        <v>9100</v>
      </c>
    </row>
    <row r="764" spans="1:5" x14ac:dyDescent="0.25">
      <c r="A764" s="7">
        <v>763</v>
      </c>
      <c r="B764" s="10" t="s">
        <v>1354</v>
      </c>
      <c r="C764" s="11">
        <v>4.5949074074074078E-3</v>
      </c>
      <c r="D764" s="9" t="s">
        <v>1530</v>
      </c>
      <c r="E764" s="7">
        <f>13*1000</f>
        <v>13000</v>
      </c>
    </row>
    <row r="765" spans="1:5" x14ac:dyDescent="0.25">
      <c r="A765" s="7">
        <v>764</v>
      </c>
      <c r="B765" s="10" t="s">
        <v>1356</v>
      </c>
      <c r="C765" s="11">
        <v>3.1249999999999997E-3</v>
      </c>
      <c r="D765" s="9" t="s">
        <v>1530</v>
      </c>
      <c r="E765" s="7">
        <f>16*1000</f>
        <v>16000</v>
      </c>
    </row>
    <row r="766" spans="1:5" x14ac:dyDescent="0.25">
      <c r="A766" s="7">
        <v>765</v>
      </c>
      <c r="B766" s="10" t="s">
        <v>1358</v>
      </c>
      <c r="C766" s="11">
        <v>4.386574074074074E-3</v>
      </c>
      <c r="D766" s="9" t="s">
        <v>1530</v>
      </c>
      <c r="E766" s="7">
        <f>34*1000</f>
        <v>34000</v>
      </c>
    </row>
    <row r="767" spans="1:5" x14ac:dyDescent="0.25">
      <c r="A767" s="7">
        <v>766</v>
      </c>
      <c r="B767" s="10" t="s">
        <v>1360</v>
      </c>
      <c r="C767" s="11">
        <v>6.053240740740741E-3</v>
      </c>
      <c r="D767" s="9" t="s">
        <v>1530</v>
      </c>
      <c r="E767" s="7">
        <f>21*1000</f>
        <v>21000</v>
      </c>
    </row>
    <row r="768" spans="1:5" x14ac:dyDescent="0.25">
      <c r="A768" s="7">
        <v>767</v>
      </c>
      <c r="B768" s="10" t="s">
        <v>1361</v>
      </c>
      <c r="C768" s="11">
        <v>5.5902777777777782E-3</v>
      </c>
      <c r="D768" s="9" t="s">
        <v>1530</v>
      </c>
      <c r="E768" s="7">
        <f>1*1000000</f>
        <v>1000000</v>
      </c>
    </row>
    <row r="769" spans="1:5" x14ac:dyDescent="0.25">
      <c r="A769" s="7">
        <v>768</v>
      </c>
      <c r="B769" s="10" t="s">
        <v>1363</v>
      </c>
      <c r="C769" s="11">
        <v>2.5462962962962961E-3</v>
      </c>
      <c r="D769" s="9" t="s">
        <v>1530</v>
      </c>
      <c r="E769" s="7">
        <f>92*1000</f>
        <v>92000</v>
      </c>
    </row>
    <row r="770" spans="1:5" x14ac:dyDescent="0.25">
      <c r="A770" s="7">
        <v>769</v>
      </c>
      <c r="B770" s="10" t="s">
        <v>1365</v>
      </c>
      <c r="C770" s="11">
        <v>5.9722222222222225E-3</v>
      </c>
      <c r="D770" s="9" t="s">
        <v>1530</v>
      </c>
      <c r="E770" s="7">
        <f>121*1000</f>
        <v>121000</v>
      </c>
    </row>
    <row r="771" spans="1:5" x14ac:dyDescent="0.25">
      <c r="A771" s="7">
        <v>770</v>
      </c>
      <c r="B771" s="10" t="s">
        <v>1367</v>
      </c>
      <c r="C771" s="11">
        <v>6.9444444444444441E-3</v>
      </c>
      <c r="D771" s="9" t="s">
        <v>1530</v>
      </c>
      <c r="E771" s="7">
        <f>81*1000</f>
        <v>81000</v>
      </c>
    </row>
    <row r="772" spans="1:5" x14ac:dyDescent="0.25">
      <c r="A772" s="7">
        <v>771</v>
      </c>
      <c r="B772" s="10" t="s">
        <v>1368</v>
      </c>
      <c r="C772" s="11">
        <v>5.5439814814814822E-3</v>
      </c>
      <c r="D772" s="9" t="s">
        <v>1530</v>
      </c>
      <c r="E772" s="7">
        <f>42*1000</f>
        <v>42000</v>
      </c>
    </row>
    <row r="773" spans="1:5" x14ac:dyDescent="0.25">
      <c r="A773" s="7">
        <v>772</v>
      </c>
      <c r="B773" s="10" t="s">
        <v>1370</v>
      </c>
      <c r="C773" s="11">
        <v>6.9791666666666674E-3</v>
      </c>
      <c r="D773" s="9" t="s">
        <v>1530</v>
      </c>
      <c r="E773" s="7">
        <f>17*1000</f>
        <v>17000</v>
      </c>
    </row>
    <row r="774" spans="1:5" x14ac:dyDescent="0.25">
      <c r="A774" s="7">
        <v>773</v>
      </c>
      <c r="B774" s="10" t="s">
        <v>1372</v>
      </c>
      <c r="C774" s="11">
        <v>7.789351851851852E-3</v>
      </c>
      <c r="D774" s="9" t="s">
        <v>1530</v>
      </c>
      <c r="E774" s="7">
        <f>22*1000</f>
        <v>22000</v>
      </c>
    </row>
    <row r="775" spans="1:5" x14ac:dyDescent="0.25">
      <c r="A775" s="7">
        <v>774</v>
      </c>
      <c r="B775" s="10" t="s">
        <v>1374</v>
      </c>
      <c r="C775" s="11">
        <v>1.1354166666666667E-2</v>
      </c>
      <c r="D775" s="9" t="s">
        <v>1530</v>
      </c>
      <c r="E775" s="7">
        <f>47*1000</f>
        <v>47000</v>
      </c>
    </row>
    <row r="776" spans="1:5" x14ac:dyDescent="0.25">
      <c r="A776" s="7">
        <v>775</v>
      </c>
      <c r="B776" s="10" t="s">
        <v>1375</v>
      </c>
      <c r="C776" s="11">
        <v>2.0949074074074073E-3</v>
      </c>
      <c r="D776" s="9" t="s">
        <v>1530</v>
      </c>
      <c r="E776" s="7">
        <f>13*1000</f>
        <v>13000</v>
      </c>
    </row>
    <row r="777" spans="1:5" x14ac:dyDescent="0.25">
      <c r="A777" s="7">
        <v>776</v>
      </c>
      <c r="B777" s="10" t="s">
        <v>1376</v>
      </c>
      <c r="C777" s="11">
        <v>1.2384259259259258E-3</v>
      </c>
      <c r="D777" s="9" t="s">
        <v>1530</v>
      </c>
      <c r="E777" s="7">
        <f>549*1000</f>
        <v>549000</v>
      </c>
    </row>
    <row r="778" spans="1:5" x14ac:dyDescent="0.25">
      <c r="A778" s="7">
        <v>777</v>
      </c>
      <c r="B778" s="10" t="s">
        <v>1378</v>
      </c>
      <c r="C778" s="11">
        <v>8.5995370370370357E-3</v>
      </c>
      <c r="D778" s="9" t="s">
        <v>1530</v>
      </c>
      <c r="E778" s="7">
        <f>28*1000</f>
        <v>28000</v>
      </c>
    </row>
    <row r="779" spans="1:5" x14ac:dyDescent="0.25">
      <c r="A779" s="7">
        <v>778</v>
      </c>
      <c r="B779" s="10" t="s">
        <v>1379</v>
      </c>
      <c r="C779" s="11">
        <v>7.4189814814814813E-3</v>
      </c>
      <c r="D779" s="9" t="s">
        <v>1530</v>
      </c>
      <c r="E779" s="7">
        <f>13*1000</f>
        <v>13000</v>
      </c>
    </row>
    <row r="780" spans="1:5" x14ac:dyDescent="0.25">
      <c r="A780" s="7">
        <v>779</v>
      </c>
      <c r="B780" s="10" t="s">
        <v>1380</v>
      </c>
      <c r="C780" s="11">
        <v>3.5069444444444445E-3</v>
      </c>
      <c r="D780" s="9" t="s">
        <v>1530</v>
      </c>
      <c r="E780" s="7">
        <f>57*1000</f>
        <v>57000</v>
      </c>
    </row>
    <row r="781" spans="1:5" x14ac:dyDescent="0.25">
      <c r="A781" s="7">
        <v>780</v>
      </c>
      <c r="B781" s="10" t="s">
        <v>1382</v>
      </c>
      <c r="C781" s="11">
        <v>1.7245370370370372E-3</v>
      </c>
      <c r="D781" s="9" t="s">
        <v>1530</v>
      </c>
      <c r="E781" s="7">
        <f>13*1000</f>
        <v>13000</v>
      </c>
    </row>
    <row r="782" spans="1:5" x14ac:dyDescent="0.25">
      <c r="A782" s="7">
        <v>781</v>
      </c>
      <c r="B782" s="10" t="s">
        <v>1383</v>
      </c>
      <c r="C782" s="11">
        <v>3.9814814814814817E-3</v>
      </c>
      <c r="D782" s="9" t="s">
        <v>1530</v>
      </c>
      <c r="E782" s="7">
        <f>84*1000</f>
        <v>84000</v>
      </c>
    </row>
    <row r="783" spans="1:5" x14ac:dyDescent="0.25">
      <c r="A783" s="7">
        <v>782</v>
      </c>
      <c r="B783" s="10" t="s">
        <v>1385</v>
      </c>
      <c r="C783" s="11">
        <v>6.5972222222222222E-3</v>
      </c>
      <c r="D783" s="9" t="s">
        <v>1530</v>
      </c>
      <c r="E783" s="7">
        <f>113*1000</f>
        <v>113000</v>
      </c>
    </row>
    <row r="784" spans="1:5" x14ac:dyDescent="0.25">
      <c r="A784" s="7">
        <v>783</v>
      </c>
      <c r="B784" s="10" t="s">
        <v>1386</v>
      </c>
      <c r="C784" s="11">
        <v>2.7314814814814819E-3</v>
      </c>
      <c r="D784" s="9" t="s">
        <v>1530</v>
      </c>
      <c r="E784" s="7">
        <f>19*1000</f>
        <v>19000</v>
      </c>
    </row>
    <row r="785" spans="1:5" x14ac:dyDescent="0.25">
      <c r="A785" s="7">
        <v>784</v>
      </c>
      <c r="B785" s="10" t="s">
        <v>1388</v>
      </c>
      <c r="C785" s="11">
        <v>2.5000000000000001E-3</v>
      </c>
      <c r="D785" s="9" t="s">
        <v>1530</v>
      </c>
      <c r="E785" s="7">
        <f>215*1000</f>
        <v>215000</v>
      </c>
    </row>
    <row r="786" spans="1:5" x14ac:dyDescent="0.25">
      <c r="A786" s="7">
        <v>785</v>
      </c>
      <c r="B786" s="10" t="s">
        <v>1390</v>
      </c>
      <c r="C786" s="11">
        <v>4.1782407407407402E-3</v>
      </c>
      <c r="D786" s="9" t="s">
        <v>1530</v>
      </c>
      <c r="E786" s="7">
        <f>51*1000</f>
        <v>51000</v>
      </c>
    </row>
    <row r="787" spans="1:5" x14ac:dyDescent="0.25">
      <c r="A787" s="7">
        <v>786</v>
      </c>
      <c r="B787" s="10" t="s">
        <v>1392</v>
      </c>
      <c r="C787" s="11">
        <v>1.4004629629629629E-3</v>
      </c>
      <c r="D787" s="9" t="s">
        <v>1530</v>
      </c>
      <c r="E787" s="7">
        <f>53*1000</f>
        <v>53000</v>
      </c>
    </row>
    <row r="788" spans="1:5" x14ac:dyDescent="0.25">
      <c r="A788" s="7">
        <v>787</v>
      </c>
      <c r="B788" s="10" t="s">
        <v>1394</v>
      </c>
      <c r="C788" s="11">
        <v>4.8495370370370368E-3</v>
      </c>
      <c r="D788" s="9" t="s">
        <v>1530</v>
      </c>
      <c r="E788" s="7">
        <f>36*1000</f>
        <v>36000</v>
      </c>
    </row>
    <row r="789" spans="1:5" x14ac:dyDescent="0.25">
      <c r="A789" s="7">
        <v>788</v>
      </c>
      <c r="B789" s="10" t="s">
        <v>1396</v>
      </c>
      <c r="C789" s="11">
        <v>4.5138888888888893E-3</v>
      </c>
      <c r="D789" s="9" t="s">
        <v>1530</v>
      </c>
      <c r="E789" s="7">
        <f>550*1000</f>
        <v>550000</v>
      </c>
    </row>
    <row r="790" spans="1:5" x14ac:dyDescent="0.25">
      <c r="A790" s="7">
        <v>789</v>
      </c>
      <c r="B790" s="10" t="s">
        <v>1398</v>
      </c>
      <c r="C790" s="11">
        <v>3.3101851851851851E-3</v>
      </c>
      <c r="D790" s="9" t="s">
        <v>1530</v>
      </c>
      <c r="E790" s="7">
        <f>121*1000</f>
        <v>121000</v>
      </c>
    </row>
    <row r="791" spans="1:5" x14ac:dyDescent="0.25">
      <c r="A791" s="7">
        <v>790</v>
      </c>
      <c r="B791" s="10" t="s">
        <v>1399</v>
      </c>
      <c r="C791" s="11">
        <v>3.8078703703703707E-3</v>
      </c>
      <c r="D791" s="9" t="s">
        <v>1530</v>
      </c>
      <c r="E791" s="7">
        <f>18*1000</f>
        <v>18000</v>
      </c>
    </row>
    <row r="792" spans="1:5" x14ac:dyDescent="0.25">
      <c r="A792" s="7">
        <v>791</v>
      </c>
      <c r="B792" s="10" t="s">
        <v>1401</v>
      </c>
      <c r="C792" s="11">
        <v>1.8055555555555557E-3</v>
      </c>
      <c r="D792" s="9" t="s">
        <v>1530</v>
      </c>
      <c r="E792" s="7">
        <f>43*1000</f>
        <v>43000</v>
      </c>
    </row>
    <row r="793" spans="1:5" x14ac:dyDescent="0.25">
      <c r="A793" s="7">
        <v>792</v>
      </c>
      <c r="B793" s="10" t="s">
        <v>1403</v>
      </c>
      <c r="C793" s="11">
        <v>5.6018518518518518E-3</v>
      </c>
      <c r="D793" s="9" t="s">
        <v>1530</v>
      </c>
      <c r="E793" s="7">
        <f>362*1000</f>
        <v>362000</v>
      </c>
    </row>
    <row r="794" spans="1:5" x14ac:dyDescent="0.25">
      <c r="A794" s="7">
        <v>793</v>
      </c>
      <c r="B794" s="10" t="s">
        <v>1405</v>
      </c>
      <c r="C794" s="11">
        <v>4.4907407407407405E-3</v>
      </c>
      <c r="D794" s="9" t="s">
        <v>1530</v>
      </c>
      <c r="E794" s="7">
        <f>13*1000</f>
        <v>13000</v>
      </c>
    </row>
    <row r="795" spans="1:5" x14ac:dyDescent="0.25">
      <c r="A795" s="7">
        <v>794</v>
      </c>
      <c r="B795" s="10" t="s">
        <v>1406</v>
      </c>
      <c r="C795" s="11">
        <v>3.3564814814814811E-3</v>
      </c>
      <c r="D795" s="9" t="s">
        <v>1530</v>
      </c>
      <c r="E795" s="7">
        <f>30*1000</f>
        <v>30000</v>
      </c>
    </row>
    <row r="796" spans="1:5" x14ac:dyDescent="0.25">
      <c r="A796" s="7">
        <v>795</v>
      </c>
      <c r="B796" s="10" t="s">
        <v>1408</v>
      </c>
      <c r="C796" s="11">
        <v>3.3101851851851851E-3</v>
      </c>
      <c r="D796" s="9" t="s">
        <v>1530</v>
      </c>
      <c r="E796" s="7">
        <f>29*1000</f>
        <v>29000</v>
      </c>
    </row>
    <row r="797" spans="1:5" x14ac:dyDescent="0.25">
      <c r="A797" s="7">
        <v>796</v>
      </c>
      <c r="B797" s="10" t="s">
        <v>1410</v>
      </c>
      <c r="C797" s="11">
        <v>6.5046296296296302E-3</v>
      </c>
      <c r="D797" s="9" t="s">
        <v>1530</v>
      </c>
      <c r="E797" s="7">
        <f>318*1000</f>
        <v>318000</v>
      </c>
    </row>
    <row r="798" spans="1:5" x14ac:dyDescent="0.25">
      <c r="A798" s="7">
        <v>797</v>
      </c>
      <c r="B798" s="10" t="s">
        <v>1412</v>
      </c>
      <c r="C798" s="11">
        <v>3.4490740740740745E-3</v>
      </c>
      <c r="D798" s="9" t="s">
        <v>1530</v>
      </c>
      <c r="E798" s="7">
        <f>124*1000</f>
        <v>124000</v>
      </c>
    </row>
    <row r="799" spans="1:5" x14ac:dyDescent="0.25">
      <c r="A799" s="7">
        <v>798</v>
      </c>
      <c r="B799" s="10" t="s">
        <v>1414</v>
      </c>
      <c r="C799" s="11">
        <v>5.9837962962962961E-3</v>
      </c>
      <c r="D799" s="9" t="s">
        <v>1530</v>
      </c>
      <c r="E799" s="7">
        <f>164*1000</f>
        <v>164000</v>
      </c>
    </row>
    <row r="800" spans="1:5" x14ac:dyDescent="0.25">
      <c r="A800" s="7">
        <v>799</v>
      </c>
      <c r="B800" s="10" t="s">
        <v>1416</v>
      </c>
      <c r="C800" s="11">
        <v>6.6087962962962966E-3</v>
      </c>
      <c r="D800" s="9" t="s">
        <v>1530</v>
      </c>
      <c r="E800" s="7">
        <f>103*1000</f>
        <v>103000</v>
      </c>
    </row>
    <row r="801" spans="1:5" x14ac:dyDescent="0.25">
      <c r="A801" s="7">
        <v>800</v>
      </c>
      <c r="B801" s="10" t="s">
        <v>1418</v>
      </c>
      <c r="C801" s="11">
        <v>7.9861111111111122E-3</v>
      </c>
      <c r="D801" s="9" t="s">
        <v>1530</v>
      </c>
      <c r="E801" s="7">
        <f>1.5*1000000</f>
        <v>1500000</v>
      </c>
    </row>
    <row r="802" spans="1:5" x14ac:dyDescent="0.25">
      <c r="A802" s="7">
        <v>801</v>
      </c>
      <c r="B802" s="10" t="s">
        <v>1420</v>
      </c>
      <c r="C802" s="11">
        <v>3.5995370370370369E-3</v>
      </c>
      <c r="D802" s="9" t="s">
        <v>1530</v>
      </c>
      <c r="E802" s="7">
        <f>96*1000</f>
        <v>96000</v>
      </c>
    </row>
    <row r="803" spans="1:5" x14ac:dyDescent="0.25">
      <c r="A803" s="7">
        <v>802</v>
      </c>
      <c r="B803" s="10" t="s">
        <v>1422</v>
      </c>
      <c r="C803" s="11">
        <v>6.3310185185185197E-3</v>
      </c>
      <c r="D803" s="9" t="s">
        <v>1530</v>
      </c>
      <c r="E803" s="7">
        <f>2.9*1000000</f>
        <v>2900000</v>
      </c>
    </row>
    <row r="804" spans="1:5" x14ac:dyDescent="0.25">
      <c r="A804" s="7">
        <v>803</v>
      </c>
      <c r="B804" s="10" t="s">
        <v>1424</v>
      </c>
      <c r="C804" s="11">
        <v>2.4652777777777776E-3</v>
      </c>
      <c r="D804" s="9" t="s">
        <v>1530</v>
      </c>
      <c r="E804" s="7">
        <f>23*1000</f>
        <v>23000</v>
      </c>
    </row>
    <row r="805" spans="1:5" x14ac:dyDescent="0.25">
      <c r="A805" s="7">
        <v>804</v>
      </c>
      <c r="B805" s="10" t="s">
        <v>1426</v>
      </c>
      <c r="C805" s="11">
        <v>2.9629629629629628E-3</v>
      </c>
      <c r="D805" s="9" t="s">
        <v>1530</v>
      </c>
      <c r="E805" s="7">
        <f>32*1000</f>
        <v>32000</v>
      </c>
    </row>
    <row r="806" spans="1:5" x14ac:dyDescent="0.25">
      <c r="A806" s="7">
        <v>805</v>
      </c>
      <c r="B806" s="10" t="s">
        <v>1428</v>
      </c>
      <c r="C806" s="11">
        <v>3.0902777777777782E-3</v>
      </c>
      <c r="D806" s="9" t="s">
        <v>1530</v>
      </c>
      <c r="E806" s="7">
        <f>27*1000</f>
        <v>27000</v>
      </c>
    </row>
    <row r="807" spans="1:5" x14ac:dyDescent="0.25">
      <c r="A807" s="7">
        <v>806</v>
      </c>
      <c r="B807" s="10" t="s">
        <v>1430</v>
      </c>
      <c r="C807" s="11">
        <v>6.4004629629629628E-3</v>
      </c>
      <c r="D807" s="9" t="s">
        <v>1530</v>
      </c>
      <c r="E807" s="7">
        <f>384*1000</f>
        <v>384000</v>
      </c>
    </row>
    <row r="808" spans="1:5" x14ac:dyDescent="0.25">
      <c r="A808" s="7">
        <v>807</v>
      </c>
      <c r="B808" s="10" t="s">
        <v>1432</v>
      </c>
      <c r="C808" s="11">
        <v>4.7800925925925919E-3</v>
      </c>
      <c r="D808" s="9" t="s">
        <v>1531</v>
      </c>
      <c r="E808" s="7">
        <f>960*1000</f>
        <v>960000</v>
      </c>
    </row>
    <row r="809" spans="1:5" x14ac:dyDescent="0.25">
      <c r="A809" s="7">
        <v>808</v>
      </c>
      <c r="B809" s="10" t="s">
        <v>1434</v>
      </c>
      <c r="C809" s="11">
        <v>6.6898148148148142E-3</v>
      </c>
      <c r="D809" s="9" t="s">
        <v>1531</v>
      </c>
      <c r="E809" s="7">
        <f>1.2*1000000</f>
        <v>1200000</v>
      </c>
    </row>
    <row r="810" spans="1:5" x14ac:dyDescent="0.25">
      <c r="A810" s="7">
        <v>809</v>
      </c>
      <c r="B810" s="10" t="s">
        <v>1436</v>
      </c>
      <c r="C810" s="11">
        <v>5.5671296296296302E-3</v>
      </c>
      <c r="D810" s="9" t="s">
        <v>1531</v>
      </c>
      <c r="E810" s="7">
        <f>48*1000</f>
        <v>48000</v>
      </c>
    </row>
    <row r="811" spans="1:5" x14ac:dyDescent="0.25">
      <c r="A811" s="7">
        <v>810</v>
      </c>
      <c r="B811" s="10" t="s">
        <v>1438</v>
      </c>
      <c r="C811" s="11">
        <v>4.8958333333333328E-3</v>
      </c>
      <c r="D811" s="9" t="s">
        <v>1531</v>
      </c>
      <c r="E811" s="7">
        <f>872*1000</f>
        <v>872000</v>
      </c>
    </row>
    <row r="812" spans="1:5" x14ac:dyDescent="0.25">
      <c r="A812" s="7">
        <v>811</v>
      </c>
      <c r="B812" s="10" t="s">
        <v>1440</v>
      </c>
      <c r="C812" s="11">
        <v>5.7523148148148143E-3</v>
      </c>
      <c r="D812" s="9" t="s">
        <v>1531</v>
      </c>
      <c r="E812" s="7">
        <f>334*1000</f>
        <v>334000</v>
      </c>
    </row>
    <row r="813" spans="1:5" x14ac:dyDescent="0.25">
      <c r="A813" s="7">
        <v>812</v>
      </c>
      <c r="B813" s="10" t="s">
        <v>1442</v>
      </c>
      <c r="C813" s="11">
        <v>4.0740740740740746E-3</v>
      </c>
      <c r="D813" s="9" t="s">
        <v>1531</v>
      </c>
      <c r="E813" s="7">
        <f>926*1000</f>
        <v>926000</v>
      </c>
    </row>
    <row r="814" spans="1:5" x14ac:dyDescent="0.25">
      <c r="A814" s="7">
        <v>813</v>
      </c>
      <c r="B814" s="10" t="s">
        <v>1444</v>
      </c>
      <c r="C814" s="11">
        <v>5.8912037037037032E-3</v>
      </c>
      <c r="D814" s="9" t="s">
        <v>1531</v>
      </c>
      <c r="E814" s="7">
        <f>267*1000</f>
        <v>267000</v>
      </c>
    </row>
    <row r="815" spans="1:5" x14ac:dyDescent="0.25">
      <c r="A815" s="7">
        <v>814</v>
      </c>
      <c r="B815" s="10" t="s">
        <v>1446</v>
      </c>
      <c r="C815" s="11">
        <v>2.0254629629629629E-3</v>
      </c>
      <c r="D815" s="9" t="s">
        <v>1531</v>
      </c>
      <c r="E815" s="7">
        <f>56*1000</f>
        <v>56000</v>
      </c>
    </row>
    <row r="816" spans="1:5" x14ac:dyDescent="0.25">
      <c r="A816" s="7">
        <v>815</v>
      </c>
      <c r="B816" s="10" t="s">
        <v>1448</v>
      </c>
      <c r="C816" s="11">
        <v>5.9837962962962961E-3</v>
      </c>
      <c r="D816" s="9" t="s">
        <v>1531</v>
      </c>
      <c r="E816" s="7">
        <f>76*1000</f>
        <v>76000</v>
      </c>
    </row>
    <row r="817" spans="1:5" x14ac:dyDescent="0.25">
      <c r="A817" s="7">
        <v>816</v>
      </c>
      <c r="B817" s="10" t="s">
        <v>1450</v>
      </c>
      <c r="C817" s="11">
        <v>3.7268518518518514E-3</v>
      </c>
      <c r="D817" s="9" t="s">
        <v>1531</v>
      </c>
      <c r="E817" s="7">
        <f>14*1000</f>
        <v>14000</v>
      </c>
    </row>
    <row r="818" spans="1:5" x14ac:dyDescent="0.25">
      <c r="A818" s="7">
        <v>817</v>
      </c>
      <c r="B818" s="10" t="s">
        <v>1452</v>
      </c>
      <c r="C818" s="11">
        <v>4.5254629629629629E-3</v>
      </c>
      <c r="D818" s="9" t="s">
        <v>1531</v>
      </c>
      <c r="E818" s="7">
        <f>246*1000</f>
        <v>246000</v>
      </c>
    </row>
    <row r="819" spans="1:5" x14ac:dyDescent="0.25">
      <c r="A819" s="7">
        <v>818</v>
      </c>
      <c r="B819" s="10" t="s">
        <v>1454</v>
      </c>
      <c r="C819" s="11">
        <v>4.2708333333333339E-3</v>
      </c>
      <c r="D819" s="9" t="s">
        <v>1531</v>
      </c>
      <c r="E819" s="7">
        <f>159*1000</f>
        <v>159000</v>
      </c>
    </row>
    <row r="820" spans="1:5" x14ac:dyDescent="0.25">
      <c r="A820" s="7">
        <v>819</v>
      </c>
      <c r="B820" s="10" t="s">
        <v>1456</v>
      </c>
      <c r="C820" s="11">
        <v>3.0902777777777782E-3</v>
      </c>
      <c r="D820" s="9" t="s">
        <v>1531</v>
      </c>
      <c r="E820" s="7">
        <f>55*1000</f>
        <v>55000</v>
      </c>
    </row>
    <row r="821" spans="1:5" x14ac:dyDescent="0.25">
      <c r="A821" s="7">
        <v>820</v>
      </c>
      <c r="B821" s="10" t="s">
        <v>1458</v>
      </c>
      <c r="C821" s="11">
        <v>2.615740740740741E-3</v>
      </c>
      <c r="D821" s="9" t="s">
        <v>1531</v>
      </c>
      <c r="E821" s="7">
        <f>47*1000</f>
        <v>47000</v>
      </c>
    </row>
    <row r="822" spans="1:5" x14ac:dyDescent="0.25">
      <c r="A822" s="7">
        <v>821</v>
      </c>
      <c r="B822" s="10" t="s">
        <v>1460</v>
      </c>
      <c r="C822" s="11">
        <v>3.2175925925925926E-3</v>
      </c>
      <c r="D822" s="9" t="s">
        <v>1531</v>
      </c>
      <c r="E822" s="7">
        <f>24*1000</f>
        <v>24000</v>
      </c>
    </row>
    <row r="823" spans="1:5" x14ac:dyDescent="0.25">
      <c r="A823" s="7">
        <v>822</v>
      </c>
      <c r="B823" s="10" t="s">
        <v>1462</v>
      </c>
      <c r="C823" s="11">
        <v>1.8171296296296297E-3</v>
      </c>
      <c r="D823" s="9" t="s">
        <v>1531</v>
      </c>
      <c r="E823" s="7">
        <f>16*1000</f>
        <v>16000</v>
      </c>
    </row>
    <row r="824" spans="1:5" x14ac:dyDescent="0.25">
      <c r="A824" s="7">
        <v>823</v>
      </c>
      <c r="B824" s="10" t="s">
        <v>1464</v>
      </c>
      <c r="C824" s="11">
        <v>2.5347222222222221E-3</v>
      </c>
      <c r="D824" s="9" t="s">
        <v>1531</v>
      </c>
      <c r="E824" s="7">
        <f>19*1000</f>
        <v>19000</v>
      </c>
    </row>
    <row r="825" spans="1:5" x14ac:dyDescent="0.25">
      <c r="A825" s="7">
        <v>824</v>
      </c>
      <c r="B825" s="10" t="s">
        <v>1466</v>
      </c>
      <c r="C825" s="11">
        <v>2.5578703703703705E-3</v>
      </c>
      <c r="D825" s="9" t="s">
        <v>1531</v>
      </c>
      <c r="E825" s="7">
        <f>11*1000</f>
        <v>11000</v>
      </c>
    </row>
    <row r="826" spans="1:5" x14ac:dyDescent="0.25">
      <c r="A826" s="7">
        <v>825</v>
      </c>
      <c r="B826" s="10" t="s">
        <v>1468</v>
      </c>
      <c r="C826" s="11">
        <v>3.5879629629629629E-3</v>
      </c>
      <c r="D826" s="9" t="s">
        <v>1531</v>
      </c>
      <c r="E826" s="7">
        <f>12*1000</f>
        <v>12000</v>
      </c>
    </row>
    <row r="827" spans="1:5" x14ac:dyDescent="0.25">
      <c r="A827" s="7">
        <v>826</v>
      </c>
      <c r="B827" s="10" t="s">
        <v>1470</v>
      </c>
      <c r="C827" s="11">
        <v>4.8726851851851856E-3</v>
      </c>
      <c r="D827" s="9" t="s">
        <v>1531</v>
      </c>
      <c r="E827" s="7">
        <f>11*1000</f>
        <v>11000</v>
      </c>
    </row>
    <row r="828" spans="1:5" x14ac:dyDescent="0.25">
      <c r="A828" s="7">
        <v>827</v>
      </c>
      <c r="B828" s="10" t="s">
        <v>1471</v>
      </c>
      <c r="C828" s="11">
        <v>2.7662037037037034E-3</v>
      </c>
      <c r="D828" s="9" t="s">
        <v>1531</v>
      </c>
      <c r="E828" s="7">
        <f>67*1000</f>
        <v>67000</v>
      </c>
    </row>
    <row r="829" spans="1:5" x14ac:dyDescent="0.25">
      <c r="A829" s="7">
        <v>828</v>
      </c>
      <c r="B829" s="10" t="s">
        <v>1473</v>
      </c>
      <c r="C829" s="11">
        <v>3.6111111111111114E-3</v>
      </c>
      <c r="D829" s="9" t="s">
        <v>1531</v>
      </c>
      <c r="E829" s="7">
        <f>54*1000</f>
        <v>54000</v>
      </c>
    </row>
    <row r="830" spans="1:5" x14ac:dyDescent="0.25">
      <c r="A830" s="7">
        <v>829</v>
      </c>
      <c r="B830" s="10" t="s">
        <v>1475</v>
      </c>
      <c r="C830" s="11">
        <v>4.1666666666666666E-3</v>
      </c>
      <c r="D830" s="9" t="s">
        <v>1531</v>
      </c>
      <c r="E830" s="7">
        <f>977*1000</f>
        <v>977000</v>
      </c>
    </row>
    <row r="831" spans="1:5" x14ac:dyDescent="0.25">
      <c r="A831" s="7">
        <v>830</v>
      </c>
      <c r="B831" s="10" t="s">
        <v>1477</v>
      </c>
      <c r="C831" s="11">
        <v>5.6134259259259271E-3</v>
      </c>
      <c r="D831" s="9" t="s">
        <v>1531</v>
      </c>
      <c r="E831" s="7">
        <f>244*1000</f>
        <v>244000</v>
      </c>
    </row>
    <row r="832" spans="1:5" x14ac:dyDescent="0.25">
      <c r="A832" s="7">
        <v>831</v>
      </c>
      <c r="B832" s="10" t="s">
        <v>1479</v>
      </c>
      <c r="C832" s="11">
        <v>4.8726851851851856E-3</v>
      </c>
      <c r="D832" s="9" t="s">
        <v>1531</v>
      </c>
      <c r="E832" s="7">
        <f>414*1000</f>
        <v>414000</v>
      </c>
    </row>
    <row r="833" spans="1:6" x14ac:dyDescent="0.25">
      <c r="A833" s="7">
        <v>832</v>
      </c>
      <c r="B833" s="10" t="s">
        <v>1481</v>
      </c>
      <c r="C833" s="11">
        <v>6.0185185185185177E-3</v>
      </c>
      <c r="D833" s="9" t="s">
        <v>1531</v>
      </c>
      <c r="E833" s="7">
        <f>156*1000</f>
        <v>156000</v>
      </c>
    </row>
    <row r="834" spans="1:6" x14ac:dyDescent="0.25">
      <c r="A834" s="7">
        <v>833</v>
      </c>
      <c r="B834" s="10" t="s">
        <v>1483</v>
      </c>
      <c r="C834" s="11">
        <v>3.4027777777777784E-3</v>
      </c>
      <c r="D834" s="9" t="s">
        <v>1531</v>
      </c>
      <c r="E834" s="7">
        <f>816*1000</f>
        <v>816000</v>
      </c>
    </row>
    <row r="835" spans="1:6" x14ac:dyDescent="0.25">
      <c r="A835" s="7">
        <v>834</v>
      </c>
      <c r="B835" s="10" t="s">
        <v>1485</v>
      </c>
      <c r="C835" s="11">
        <v>2.2222222222222222E-3</v>
      </c>
      <c r="D835" s="9" t="s">
        <v>1531</v>
      </c>
      <c r="E835" s="7">
        <f>20*1000</f>
        <v>20000</v>
      </c>
    </row>
    <row r="836" spans="1:6" x14ac:dyDescent="0.25">
      <c r="A836" s="7">
        <v>835</v>
      </c>
      <c r="B836" s="10" t="s">
        <v>1487</v>
      </c>
      <c r="C836" s="11">
        <v>3.1134259259259257E-3</v>
      </c>
      <c r="D836" s="9" t="s">
        <v>1531</v>
      </c>
      <c r="E836" s="7">
        <f>31*1000</f>
        <v>31000</v>
      </c>
    </row>
    <row r="837" spans="1:6" x14ac:dyDescent="0.25">
      <c r="A837" s="7">
        <v>836</v>
      </c>
      <c r="B837" s="10" t="s">
        <v>1489</v>
      </c>
      <c r="C837" s="11">
        <v>5.6134259259259271E-3</v>
      </c>
      <c r="D837" s="9" t="s">
        <v>1531</v>
      </c>
      <c r="E837" s="7">
        <f>22*1000</f>
        <v>22000</v>
      </c>
    </row>
    <row r="838" spans="1:6" x14ac:dyDescent="0.25">
      <c r="A838" s="7">
        <v>837</v>
      </c>
      <c r="B838" s="10" t="s">
        <v>1491</v>
      </c>
      <c r="C838" s="11">
        <v>3.0902777777777782E-3</v>
      </c>
      <c r="D838" s="9" t="s">
        <v>1531</v>
      </c>
      <c r="E838" s="7">
        <f>16*1000</f>
        <v>16000</v>
      </c>
    </row>
    <row r="839" spans="1:6" x14ac:dyDescent="0.25">
      <c r="A839" s="7">
        <v>838</v>
      </c>
      <c r="B839" s="10" t="s">
        <v>1492</v>
      </c>
      <c r="C839" s="11">
        <v>4.3981481481481484E-3</v>
      </c>
      <c r="D839" s="9" t="s">
        <v>1531</v>
      </c>
      <c r="E839" s="7">
        <f>29*1000</f>
        <v>29000</v>
      </c>
    </row>
    <row r="840" spans="1:6" x14ac:dyDescent="0.25">
      <c r="A840" s="7">
        <v>839</v>
      </c>
      <c r="B840" s="10" t="s">
        <v>1494</v>
      </c>
      <c r="C840" s="11">
        <v>4.0740740740740746E-3</v>
      </c>
      <c r="D840" s="9" t="s">
        <v>1531</v>
      </c>
      <c r="E840" s="7">
        <f>360*1000</f>
        <v>360000</v>
      </c>
    </row>
    <row r="841" spans="1:6" x14ac:dyDescent="0.25">
      <c r="A841" s="7">
        <v>840</v>
      </c>
      <c r="B841" s="10" t="s">
        <v>1496</v>
      </c>
      <c r="C841" s="11">
        <v>3.2175925925925926E-3</v>
      </c>
      <c r="D841" s="9" t="s">
        <v>1531</v>
      </c>
      <c r="E841" s="7">
        <f>84*1000</f>
        <v>84000</v>
      </c>
    </row>
    <row r="842" spans="1:6" x14ac:dyDescent="0.25">
      <c r="A842" s="7">
        <v>841</v>
      </c>
      <c r="B842" s="10" t="s">
        <v>1498</v>
      </c>
      <c r="C842" s="11">
        <v>1.7523148148148149E-2</v>
      </c>
      <c r="D842" s="9" t="s">
        <v>1531</v>
      </c>
      <c r="E842" s="7">
        <f>198*1000</f>
        <v>198000</v>
      </c>
    </row>
    <row r="843" spans="1:6" x14ac:dyDescent="0.25">
      <c r="A843" s="7">
        <v>842</v>
      </c>
      <c r="B843" s="10" t="s">
        <v>1500</v>
      </c>
      <c r="C843" s="11">
        <v>3.9004629629629632E-3</v>
      </c>
      <c r="D843" s="9" t="s">
        <v>1531</v>
      </c>
      <c r="E843" s="7">
        <f>137*1000</f>
        <v>137000</v>
      </c>
    </row>
    <row r="844" spans="1:6" x14ac:dyDescent="0.25">
      <c r="A844" s="7">
        <v>843</v>
      </c>
      <c r="B844" s="10" t="s">
        <v>1533</v>
      </c>
      <c r="C844" s="11">
        <v>4.2511574074074077E-2</v>
      </c>
      <c r="D844" s="9" t="s">
        <v>1534</v>
      </c>
      <c r="E844" s="7">
        <v>22323</v>
      </c>
      <c r="F844" s="7" t="s">
        <v>1536</v>
      </c>
    </row>
    <row r="845" spans="1:6" x14ac:dyDescent="0.25">
      <c r="A845" s="7">
        <v>844</v>
      </c>
      <c r="B845" s="12" t="s">
        <v>1535</v>
      </c>
      <c r="C845" s="11">
        <v>3.4178240740740738E-2</v>
      </c>
      <c r="D845" s="9" t="s">
        <v>1534</v>
      </c>
      <c r="E845" s="7">
        <v>10547</v>
      </c>
      <c r="F845" s="7" t="s">
        <v>1536</v>
      </c>
    </row>
    <row r="846" spans="1:6" x14ac:dyDescent="0.25">
      <c r="E846" s="14"/>
    </row>
    <row r="847" spans="1:6" x14ac:dyDescent="0.25">
      <c r="E847" s="14"/>
    </row>
    <row r="848" spans="1:6" x14ac:dyDescent="0.25">
      <c r="E848" s="14"/>
    </row>
    <row r="849" spans="5:5" x14ac:dyDescent="0.25">
      <c r="E849" s="14"/>
    </row>
    <row r="850" spans="5:5" x14ac:dyDescent="0.25">
      <c r="E850" s="14"/>
    </row>
    <row r="851" spans="5:5" x14ac:dyDescent="0.25">
      <c r="E851" s="14"/>
    </row>
    <row r="852" spans="5:5" x14ac:dyDescent="0.25">
      <c r="E852" s="14"/>
    </row>
    <row r="853" spans="5:5" x14ac:dyDescent="0.25">
      <c r="E853" s="14"/>
    </row>
    <row r="854" spans="5:5" x14ac:dyDescent="0.25">
      <c r="E854" s="14"/>
    </row>
    <row r="855" spans="5:5" x14ac:dyDescent="0.25">
      <c r="E855" s="14"/>
    </row>
    <row r="856" spans="5:5" x14ac:dyDescent="0.25">
      <c r="E856" s="14"/>
    </row>
    <row r="857" spans="5:5" x14ac:dyDescent="0.25">
      <c r="E857" s="14"/>
    </row>
    <row r="858" spans="5:5" x14ac:dyDescent="0.25">
      <c r="E858" s="14"/>
    </row>
    <row r="859" spans="5:5" x14ac:dyDescent="0.25">
      <c r="E859" s="14"/>
    </row>
    <row r="860" spans="5:5" x14ac:dyDescent="0.25">
      <c r="E860" s="14"/>
    </row>
    <row r="861" spans="5:5" x14ac:dyDescent="0.25">
      <c r="E861" s="14"/>
    </row>
    <row r="862" spans="5:5" x14ac:dyDescent="0.25">
      <c r="E862" s="14"/>
    </row>
    <row r="863" spans="5:5" x14ac:dyDescent="0.25">
      <c r="E863" s="14"/>
    </row>
    <row r="864" spans="5:5" x14ac:dyDescent="0.25">
      <c r="E864" s="14"/>
    </row>
    <row r="865" spans="5:5" x14ac:dyDescent="0.25">
      <c r="E865" s="14"/>
    </row>
    <row r="866" spans="5:5" x14ac:dyDescent="0.25">
      <c r="E866" s="14"/>
    </row>
    <row r="867" spans="5:5" x14ac:dyDescent="0.25">
      <c r="E867" s="14"/>
    </row>
    <row r="868" spans="5:5" x14ac:dyDescent="0.25">
      <c r="E868" s="14"/>
    </row>
    <row r="869" spans="5:5" x14ac:dyDescent="0.25">
      <c r="E869" s="14"/>
    </row>
    <row r="870" spans="5:5" x14ac:dyDescent="0.25">
      <c r="E870" s="14"/>
    </row>
    <row r="871" spans="5:5" x14ac:dyDescent="0.25">
      <c r="E871" s="14"/>
    </row>
    <row r="872" spans="5:5" x14ac:dyDescent="0.25">
      <c r="E872" s="14"/>
    </row>
    <row r="873" spans="5:5" x14ac:dyDescent="0.25">
      <c r="E873" s="14"/>
    </row>
    <row r="874" spans="5:5" x14ac:dyDescent="0.25">
      <c r="E874" s="14"/>
    </row>
    <row r="875" spans="5:5" x14ac:dyDescent="0.25">
      <c r="E875" s="14"/>
    </row>
    <row r="876" spans="5:5" x14ac:dyDescent="0.25">
      <c r="E876" s="14"/>
    </row>
    <row r="877" spans="5:5" x14ac:dyDescent="0.25">
      <c r="E877" s="14"/>
    </row>
    <row r="878" spans="5:5" x14ac:dyDescent="0.25">
      <c r="E878" s="14"/>
    </row>
    <row r="879" spans="5:5" x14ac:dyDescent="0.25">
      <c r="E879" s="14"/>
    </row>
    <row r="880" spans="5:5" x14ac:dyDescent="0.25">
      <c r="E880" s="14"/>
    </row>
    <row r="881" spans="5:5" x14ac:dyDescent="0.25">
      <c r="E881" s="14"/>
    </row>
    <row r="882" spans="5:5" x14ac:dyDescent="0.25">
      <c r="E882" s="14"/>
    </row>
    <row r="883" spans="5:5" x14ac:dyDescent="0.25">
      <c r="E883" s="14"/>
    </row>
    <row r="884" spans="5:5" x14ac:dyDescent="0.25">
      <c r="E884" s="14"/>
    </row>
    <row r="885" spans="5:5" x14ac:dyDescent="0.25">
      <c r="E885" s="14"/>
    </row>
    <row r="886" spans="5:5" x14ac:dyDescent="0.25">
      <c r="E886" s="14"/>
    </row>
    <row r="887" spans="5:5" x14ac:dyDescent="0.25">
      <c r="E887" s="14"/>
    </row>
    <row r="888" spans="5:5" x14ac:dyDescent="0.25">
      <c r="E888" s="14"/>
    </row>
    <row r="889" spans="5:5" x14ac:dyDescent="0.25">
      <c r="E889" s="14"/>
    </row>
    <row r="890" spans="5:5" x14ac:dyDescent="0.25">
      <c r="E890" s="14"/>
    </row>
    <row r="891" spans="5:5" x14ac:dyDescent="0.25">
      <c r="E891" s="14"/>
    </row>
    <row r="892" spans="5:5" x14ac:dyDescent="0.25">
      <c r="E892" s="14"/>
    </row>
    <row r="893" spans="5:5" x14ac:dyDescent="0.25">
      <c r="E893" s="14"/>
    </row>
    <row r="894" spans="5:5" x14ac:dyDescent="0.25">
      <c r="E894" s="14"/>
    </row>
    <row r="895" spans="5:5" x14ac:dyDescent="0.25">
      <c r="E895" s="14"/>
    </row>
    <row r="896" spans="5:5" x14ac:dyDescent="0.25">
      <c r="E896" s="14"/>
    </row>
    <row r="897" spans="5:5" x14ac:dyDescent="0.25">
      <c r="E897" s="14"/>
    </row>
    <row r="898" spans="5:5" x14ac:dyDescent="0.25">
      <c r="E898" s="14"/>
    </row>
    <row r="899" spans="5:5" x14ac:dyDescent="0.25">
      <c r="E899" s="14"/>
    </row>
    <row r="2527" spans="2:2" x14ac:dyDescent="0.25">
      <c r="B2527" s="8"/>
    </row>
    <row r="2528" spans="2:2" x14ac:dyDescent="0.25">
      <c r="B2528" s="8"/>
    </row>
    <row r="2529" spans="2:2" x14ac:dyDescent="0.25">
      <c r="B2529" s="8"/>
    </row>
    <row r="2530" spans="2:2" x14ac:dyDescent="0.25">
      <c r="B2530" s="8"/>
    </row>
    <row r="2531" spans="2:2" x14ac:dyDescent="0.25">
      <c r="B2531" s="8"/>
    </row>
    <row r="2532" spans="2:2" x14ac:dyDescent="0.25">
      <c r="B2532" s="8"/>
    </row>
    <row r="2533" spans="2:2" x14ac:dyDescent="0.25">
      <c r="B2533" s="8"/>
    </row>
    <row r="2534" spans="2:2" x14ac:dyDescent="0.25">
      <c r="B2534" s="8"/>
    </row>
    <row r="2535" spans="2:2" x14ac:dyDescent="0.25">
      <c r="B2535" s="8"/>
    </row>
    <row r="2536" spans="2:2" x14ac:dyDescent="0.25">
      <c r="B2536" s="8"/>
    </row>
    <row r="2537" spans="2:2" x14ac:dyDescent="0.25">
      <c r="B2537" s="8"/>
    </row>
    <row r="2538" spans="2:2" x14ac:dyDescent="0.25">
      <c r="B2538" s="8"/>
    </row>
    <row r="2539" spans="2:2" x14ac:dyDescent="0.25">
      <c r="B2539" s="8"/>
    </row>
    <row r="2540" spans="2:2" x14ac:dyDescent="0.25">
      <c r="B2540" s="8"/>
    </row>
    <row r="2541" spans="2:2" x14ac:dyDescent="0.25">
      <c r="B2541" s="8"/>
    </row>
    <row r="2542" spans="2:2" x14ac:dyDescent="0.25">
      <c r="B2542" s="8"/>
    </row>
    <row r="2543" spans="2:2" x14ac:dyDescent="0.25">
      <c r="B2543" s="8"/>
    </row>
    <row r="2544" spans="2:2" x14ac:dyDescent="0.25">
      <c r="B2544" s="8"/>
    </row>
    <row r="2545" spans="2:2" x14ac:dyDescent="0.25">
      <c r="B2545" s="8"/>
    </row>
    <row r="2546" spans="2:2" x14ac:dyDescent="0.25">
      <c r="B2546" s="8"/>
    </row>
    <row r="2547" spans="2:2" x14ac:dyDescent="0.25">
      <c r="B2547" s="8"/>
    </row>
    <row r="2548" spans="2:2" x14ac:dyDescent="0.25">
      <c r="B2548" s="8"/>
    </row>
    <row r="2549" spans="2:2" x14ac:dyDescent="0.25">
      <c r="B2549" s="8"/>
    </row>
    <row r="2550" spans="2:2" x14ac:dyDescent="0.25">
      <c r="B2550" s="8"/>
    </row>
    <row r="2551" spans="2:2" x14ac:dyDescent="0.25">
      <c r="B2551" s="8"/>
    </row>
    <row r="2552" spans="2:2" x14ac:dyDescent="0.25">
      <c r="B2552" s="8"/>
    </row>
    <row r="2553" spans="2:2" x14ac:dyDescent="0.25">
      <c r="B2553" s="8"/>
    </row>
    <row r="2554" spans="2:2" x14ac:dyDescent="0.25">
      <c r="B2554" s="8"/>
    </row>
    <row r="2555" spans="2:2" x14ac:dyDescent="0.25">
      <c r="B2555" s="8"/>
    </row>
    <row r="2556" spans="2:2" x14ac:dyDescent="0.25">
      <c r="B2556" s="8"/>
    </row>
    <row r="2557" spans="2:2" x14ac:dyDescent="0.25">
      <c r="B2557" s="8"/>
    </row>
    <row r="2558" spans="2:2" x14ac:dyDescent="0.25">
      <c r="B2558" s="8"/>
    </row>
    <row r="2559" spans="2:2" x14ac:dyDescent="0.25">
      <c r="B2559" s="8"/>
    </row>
    <row r="2560" spans="2:2" x14ac:dyDescent="0.25">
      <c r="B2560" s="8"/>
    </row>
    <row r="2561" spans="2:2" x14ac:dyDescent="0.25">
      <c r="B2561" s="8"/>
    </row>
    <row r="2562" spans="2:2" x14ac:dyDescent="0.25">
      <c r="B2562" s="8"/>
    </row>
    <row r="2563" spans="2:2" x14ac:dyDescent="0.25">
      <c r="B2563" s="8"/>
    </row>
    <row r="2564" spans="2:2" x14ac:dyDescent="0.25">
      <c r="B2564" s="8"/>
    </row>
    <row r="2565" spans="2:2" x14ac:dyDescent="0.25">
      <c r="B2565" s="8"/>
    </row>
    <row r="2566" spans="2:2" x14ac:dyDescent="0.25">
      <c r="B2566" s="8"/>
    </row>
    <row r="2567" spans="2:2" x14ac:dyDescent="0.25">
      <c r="B2567" s="8"/>
    </row>
    <row r="2568" spans="2:2" x14ac:dyDescent="0.25">
      <c r="B2568" s="8"/>
    </row>
    <row r="2569" spans="2:2" x14ac:dyDescent="0.25">
      <c r="B2569" s="8"/>
    </row>
    <row r="2570" spans="2:2" x14ac:dyDescent="0.25">
      <c r="B2570" s="8"/>
    </row>
    <row r="2571" spans="2:2" x14ac:dyDescent="0.25">
      <c r="B2571" s="8"/>
    </row>
    <row r="2572" spans="2:2" x14ac:dyDescent="0.25">
      <c r="B2572" s="8"/>
    </row>
    <row r="2573" spans="2:2" x14ac:dyDescent="0.25">
      <c r="B2573" s="8"/>
    </row>
    <row r="2574" spans="2:2" x14ac:dyDescent="0.25">
      <c r="B2574" s="8"/>
    </row>
    <row r="2575" spans="2:2" x14ac:dyDescent="0.25">
      <c r="B2575" s="8"/>
    </row>
    <row r="2576" spans="2:2" x14ac:dyDescent="0.25">
      <c r="B2576" s="8"/>
    </row>
    <row r="2577" spans="2:2" x14ac:dyDescent="0.25">
      <c r="B2577" s="8"/>
    </row>
    <row r="2578" spans="2:2" x14ac:dyDescent="0.25">
      <c r="B2578" s="8"/>
    </row>
    <row r="2579" spans="2:2" x14ac:dyDescent="0.25">
      <c r="B2579" s="8"/>
    </row>
    <row r="2580" spans="2:2" x14ac:dyDescent="0.25">
      <c r="B2580" s="8"/>
    </row>
    <row r="2581" spans="2:2" x14ac:dyDescent="0.25">
      <c r="B2581" s="8"/>
    </row>
    <row r="2582" spans="2:2" x14ac:dyDescent="0.25">
      <c r="B2582" s="8"/>
    </row>
    <row r="2583" spans="2:2" x14ac:dyDescent="0.25">
      <c r="B2583" s="8"/>
    </row>
    <row r="2584" spans="2:2" x14ac:dyDescent="0.25">
      <c r="B2584" s="8"/>
    </row>
    <row r="2585" spans="2:2" x14ac:dyDescent="0.25">
      <c r="B2585" s="8"/>
    </row>
    <row r="2586" spans="2:2" x14ac:dyDescent="0.25">
      <c r="B2586" s="8"/>
    </row>
    <row r="2587" spans="2:2" x14ac:dyDescent="0.25">
      <c r="B2587" s="8"/>
    </row>
    <row r="2588" spans="2:2" x14ac:dyDescent="0.25">
      <c r="B2588" s="8"/>
    </row>
    <row r="2589" spans="2:2" x14ac:dyDescent="0.25">
      <c r="B2589" s="8"/>
    </row>
    <row r="2590" spans="2:2" x14ac:dyDescent="0.25">
      <c r="B2590" s="8"/>
    </row>
    <row r="2591" spans="2:2" x14ac:dyDescent="0.25">
      <c r="B2591" s="8"/>
    </row>
    <row r="2592" spans="2:2" x14ac:dyDescent="0.25">
      <c r="B2592" s="8"/>
    </row>
    <row r="2593" spans="2:2" x14ac:dyDescent="0.25">
      <c r="B2593" s="8"/>
    </row>
    <row r="2594" spans="2:2" x14ac:dyDescent="0.25">
      <c r="B2594" s="8"/>
    </row>
    <row r="2595" spans="2:2" x14ac:dyDescent="0.25">
      <c r="B2595" s="8"/>
    </row>
    <row r="2596" spans="2:2" x14ac:dyDescent="0.25">
      <c r="B2596" s="8"/>
    </row>
    <row r="2597" spans="2:2" x14ac:dyDescent="0.25">
      <c r="B2597" s="8"/>
    </row>
    <row r="2598" spans="2:2" x14ac:dyDescent="0.25">
      <c r="B2598" s="8"/>
    </row>
    <row r="2599" spans="2:2" x14ac:dyDescent="0.25">
      <c r="B2599" s="8"/>
    </row>
    <row r="2600" spans="2:2" x14ac:dyDescent="0.25">
      <c r="B2600" s="8"/>
    </row>
    <row r="2601" spans="2:2" x14ac:dyDescent="0.25">
      <c r="B2601" s="8"/>
    </row>
    <row r="2602" spans="2:2" x14ac:dyDescent="0.25">
      <c r="B2602" s="8"/>
    </row>
    <row r="2603" spans="2:2" x14ac:dyDescent="0.25">
      <c r="B2603" s="8"/>
    </row>
    <row r="2604" spans="2:2" x14ac:dyDescent="0.25">
      <c r="B2604" s="8"/>
    </row>
    <row r="2605" spans="2:2" x14ac:dyDescent="0.25">
      <c r="B2605" s="8"/>
    </row>
    <row r="2606" spans="2:2" x14ac:dyDescent="0.25">
      <c r="B2606" s="8"/>
    </row>
    <row r="2607" spans="2:2" x14ac:dyDescent="0.25">
      <c r="B2607" s="8"/>
    </row>
    <row r="2608" spans="2:2" x14ac:dyDescent="0.25">
      <c r="B2608" s="8"/>
    </row>
    <row r="2609" spans="2:2" x14ac:dyDescent="0.25">
      <c r="B2609" s="8"/>
    </row>
    <row r="2610" spans="2:2" x14ac:dyDescent="0.25">
      <c r="B2610" s="8"/>
    </row>
    <row r="2611" spans="2:2" x14ac:dyDescent="0.25">
      <c r="B2611" s="8"/>
    </row>
    <row r="2612" spans="2:2" x14ac:dyDescent="0.25">
      <c r="B2612" s="8"/>
    </row>
    <row r="2613" spans="2:2" x14ac:dyDescent="0.25">
      <c r="B2613" s="8"/>
    </row>
    <row r="2614" spans="2:2" x14ac:dyDescent="0.25">
      <c r="B2614" s="8"/>
    </row>
    <row r="2615" spans="2:2" x14ac:dyDescent="0.25">
      <c r="B2615" s="8"/>
    </row>
    <row r="2616" spans="2:2" x14ac:dyDescent="0.25">
      <c r="B2616" s="8"/>
    </row>
    <row r="2617" spans="2:2" x14ac:dyDescent="0.25">
      <c r="B2617" s="8"/>
    </row>
    <row r="2618" spans="2:2" x14ac:dyDescent="0.25">
      <c r="B2618" s="8"/>
    </row>
    <row r="2619" spans="2:2" x14ac:dyDescent="0.25">
      <c r="B2619" s="8"/>
    </row>
    <row r="2620" spans="2:2" x14ac:dyDescent="0.25">
      <c r="B2620" s="8"/>
    </row>
    <row r="2621" spans="2:2" x14ac:dyDescent="0.25">
      <c r="B2621" s="8"/>
    </row>
    <row r="2622" spans="2:2" x14ac:dyDescent="0.25">
      <c r="B2622" s="8"/>
    </row>
    <row r="2623" spans="2:2" x14ac:dyDescent="0.25">
      <c r="B2623" s="8"/>
    </row>
    <row r="2624" spans="2:2" x14ac:dyDescent="0.25">
      <c r="B2624" s="8"/>
    </row>
    <row r="2625" spans="2:2" x14ac:dyDescent="0.25">
      <c r="B2625" s="8"/>
    </row>
    <row r="2626" spans="2:2" x14ac:dyDescent="0.25">
      <c r="B2626" s="8"/>
    </row>
    <row r="2627" spans="2:2" x14ac:dyDescent="0.25">
      <c r="B2627" s="8"/>
    </row>
    <row r="2628" spans="2:2" x14ac:dyDescent="0.25">
      <c r="B2628" s="8"/>
    </row>
    <row r="2629" spans="2:2" x14ac:dyDescent="0.25">
      <c r="B2629" s="8"/>
    </row>
    <row r="2630" spans="2:2" x14ac:dyDescent="0.25">
      <c r="B2630" s="8"/>
    </row>
    <row r="2631" spans="2:2" x14ac:dyDescent="0.25">
      <c r="B2631" s="8"/>
    </row>
    <row r="2632" spans="2:2" x14ac:dyDescent="0.25">
      <c r="B2632" s="8"/>
    </row>
    <row r="2633" spans="2:2" x14ac:dyDescent="0.25">
      <c r="B2633" s="8"/>
    </row>
    <row r="2634" spans="2:2" x14ac:dyDescent="0.25">
      <c r="B2634" s="8"/>
    </row>
    <row r="2635" spans="2:2" x14ac:dyDescent="0.25">
      <c r="B2635" s="8"/>
    </row>
    <row r="2636" spans="2:2" x14ac:dyDescent="0.25">
      <c r="B2636" s="8"/>
    </row>
    <row r="2637" spans="2:2" x14ac:dyDescent="0.25">
      <c r="B2637" s="8"/>
    </row>
    <row r="2638" spans="2:2" x14ac:dyDescent="0.25">
      <c r="B2638" s="8"/>
    </row>
    <row r="2639" spans="2:2" x14ac:dyDescent="0.25">
      <c r="B2639" s="8"/>
    </row>
    <row r="2640" spans="2:2" x14ac:dyDescent="0.25">
      <c r="B2640" s="8"/>
    </row>
    <row r="2641" spans="2:2" x14ac:dyDescent="0.25">
      <c r="B2641" s="8"/>
    </row>
    <row r="2642" spans="2:2" x14ac:dyDescent="0.25">
      <c r="B2642" s="8"/>
    </row>
    <row r="2643" spans="2:2" x14ac:dyDescent="0.25">
      <c r="B2643" s="8"/>
    </row>
    <row r="2644" spans="2:2" x14ac:dyDescent="0.25">
      <c r="B2644" s="8"/>
    </row>
    <row r="2645" spans="2:2" x14ac:dyDescent="0.25">
      <c r="B2645" s="8"/>
    </row>
    <row r="2646" spans="2:2" x14ac:dyDescent="0.25">
      <c r="B2646" s="8"/>
    </row>
    <row r="2647" spans="2:2" x14ac:dyDescent="0.25">
      <c r="B2647" s="8"/>
    </row>
    <row r="2648" spans="2:2" x14ac:dyDescent="0.25">
      <c r="B2648" s="8"/>
    </row>
    <row r="2649" spans="2:2" x14ac:dyDescent="0.25">
      <c r="B2649" s="8"/>
    </row>
    <row r="2650" spans="2:2" x14ac:dyDescent="0.25">
      <c r="B2650" s="8"/>
    </row>
    <row r="2651" spans="2:2" x14ac:dyDescent="0.25">
      <c r="B2651" s="8"/>
    </row>
    <row r="2652" spans="2:2" x14ac:dyDescent="0.25">
      <c r="B2652" s="8"/>
    </row>
    <row r="2653" spans="2:2" x14ac:dyDescent="0.25">
      <c r="B2653" s="8"/>
    </row>
    <row r="2654" spans="2:2" x14ac:dyDescent="0.25">
      <c r="B2654" s="8"/>
    </row>
    <row r="2655" spans="2:2" x14ac:dyDescent="0.25">
      <c r="B2655" s="8"/>
    </row>
    <row r="2656" spans="2:2" x14ac:dyDescent="0.25">
      <c r="B2656" s="8"/>
    </row>
    <row r="2657" spans="2:2" x14ac:dyDescent="0.25">
      <c r="B2657" s="8"/>
    </row>
    <row r="2658" spans="2:2" x14ac:dyDescent="0.25">
      <c r="B2658" s="8"/>
    </row>
    <row r="2659" spans="2:2" x14ac:dyDescent="0.25">
      <c r="B2659" s="8"/>
    </row>
    <row r="2660" spans="2:2" x14ac:dyDescent="0.25">
      <c r="B2660" s="8"/>
    </row>
    <row r="2661" spans="2:2" x14ac:dyDescent="0.25">
      <c r="B2661" s="8"/>
    </row>
    <row r="2662" spans="2:2" x14ac:dyDescent="0.25">
      <c r="B2662" s="8"/>
    </row>
    <row r="2663" spans="2:2" x14ac:dyDescent="0.25">
      <c r="B2663" s="8"/>
    </row>
    <row r="2664" spans="2:2" x14ac:dyDescent="0.25">
      <c r="B2664" s="8"/>
    </row>
    <row r="2665" spans="2:2" x14ac:dyDescent="0.25">
      <c r="B2665" s="8"/>
    </row>
    <row r="2666" spans="2:2" x14ac:dyDescent="0.25">
      <c r="B2666" s="8"/>
    </row>
    <row r="2667" spans="2:2" x14ac:dyDescent="0.25">
      <c r="B2667" s="8"/>
    </row>
    <row r="2668" spans="2:2" x14ac:dyDescent="0.25">
      <c r="B2668" s="8"/>
    </row>
    <row r="2669" spans="2:2" x14ac:dyDescent="0.25">
      <c r="B2669" s="8"/>
    </row>
    <row r="2670" spans="2:2" x14ac:dyDescent="0.25">
      <c r="B2670" s="8"/>
    </row>
    <row r="2671" spans="2:2" x14ac:dyDescent="0.25">
      <c r="B2671" s="8"/>
    </row>
    <row r="2672" spans="2:2" x14ac:dyDescent="0.25">
      <c r="B2672" s="8"/>
    </row>
    <row r="2673" spans="2:2" x14ac:dyDescent="0.25">
      <c r="B2673" s="8"/>
    </row>
    <row r="2674" spans="2:2" x14ac:dyDescent="0.25">
      <c r="B2674" s="8"/>
    </row>
    <row r="2675" spans="2:2" x14ac:dyDescent="0.25">
      <c r="B2675" s="8"/>
    </row>
    <row r="2676" spans="2:2" x14ac:dyDescent="0.25">
      <c r="B2676" s="8"/>
    </row>
    <row r="2677" spans="2:2" x14ac:dyDescent="0.25">
      <c r="B2677" s="8"/>
    </row>
    <row r="2678" spans="2:2" x14ac:dyDescent="0.25">
      <c r="B2678" s="8"/>
    </row>
    <row r="2679" spans="2:2" x14ac:dyDescent="0.25">
      <c r="B2679" s="8"/>
    </row>
    <row r="2680" spans="2:2" x14ac:dyDescent="0.25">
      <c r="B2680" s="8"/>
    </row>
    <row r="2681" spans="2:2" x14ac:dyDescent="0.25">
      <c r="B2681" s="8"/>
    </row>
    <row r="2682" spans="2:2" x14ac:dyDescent="0.25">
      <c r="B2682" s="8"/>
    </row>
    <row r="2683" spans="2:2" x14ac:dyDescent="0.25">
      <c r="B2683" s="8"/>
    </row>
    <row r="2684" spans="2:2" x14ac:dyDescent="0.25">
      <c r="B2684" s="8"/>
    </row>
    <row r="2685" spans="2:2" x14ac:dyDescent="0.25">
      <c r="B2685" s="8"/>
    </row>
    <row r="2686" spans="2:2" x14ac:dyDescent="0.25">
      <c r="B2686" s="8"/>
    </row>
    <row r="2687" spans="2:2" x14ac:dyDescent="0.25">
      <c r="B2687" s="8"/>
    </row>
    <row r="2688" spans="2:2" x14ac:dyDescent="0.25">
      <c r="B2688" s="8"/>
    </row>
    <row r="2689" spans="2:2" x14ac:dyDescent="0.25">
      <c r="B2689" s="8"/>
    </row>
    <row r="2690" spans="2:2" x14ac:dyDescent="0.25">
      <c r="B2690" s="8"/>
    </row>
    <row r="2691" spans="2:2" x14ac:dyDescent="0.25">
      <c r="B2691" s="8"/>
    </row>
    <row r="2692" spans="2:2" x14ac:dyDescent="0.25">
      <c r="B2692" s="8"/>
    </row>
    <row r="2693" spans="2:2" x14ac:dyDescent="0.25">
      <c r="B2693" s="8"/>
    </row>
    <row r="2694" spans="2:2" x14ac:dyDescent="0.25">
      <c r="B2694" s="8"/>
    </row>
    <row r="2695" spans="2:2" x14ac:dyDescent="0.25">
      <c r="B2695" s="8"/>
    </row>
    <row r="2696" spans="2:2" x14ac:dyDescent="0.25">
      <c r="B2696" s="8"/>
    </row>
    <row r="2697" spans="2:2" x14ac:dyDescent="0.25">
      <c r="B2697" s="8"/>
    </row>
    <row r="2698" spans="2:2" x14ac:dyDescent="0.25">
      <c r="B2698" s="8"/>
    </row>
    <row r="2699" spans="2:2" x14ac:dyDescent="0.25">
      <c r="B2699" s="8"/>
    </row>
    <row r="2700" spans="2:2" x14ac:dyDescent="0.25">
      <c r="B2700" s="8"/>
    </row>
    <row r="2701" spans="2:2" x14ac:dyDescent="0.25">
      <c r="B2701" s="8"/>
    </row>
    <row r="2702" spans="2:2" x14ac:dyDescent="0.25">
      <c r="B2702" s="8"/>
    </row>
    <row r="2703" spans="2:2" x14ac:dyDescent="0.25">
      <c r="B2703" s="8"/>
    </row>
    <row r="2704" spans="2:2" x14ac:dyDescent="0.25">
      <c r="B2704" s="8"/>
    </row>
    <row r="2705" spans="2:2" x14ac:dyDescent="0.25">
      <c r="B2705" s="8"/>
    </row>
    <row r="2706" spans="2:2" x14ac:dyDescent="0.25">
      <c r="B2706" s="8"/>
    </row>
    <row r="2707" spans="2:2" x14ac:dyDescent="0.25">
      <c r="B2707" s="8"/>
    </row>
    <row r="2708" spans="2:2" x14ac:dyDescent="0.25">
      <c r="B2708" s="8"/>
    </row>
    <row r="2709" spans="2:2" x14ac:dyDescent="0.25">
      <c r="B2709" s="8"/>
    </row>
    <row r="2710" spans="2:2" x14ac:dyDescent="0.25">
      <c r="B2710" s="8"/>
    </row>
    <row r="2711" spans="2:2" x14ac:dyDescent="0.25">
      <c r="B2711" s="8"/>
    </row>
    <row r="2712" spans="2:2" x14ac:dyDescent="0.25">
      <c r="B2712" s="8"/>
    </row>
    <row r="2713" spans="2:2" x14ac:dyDescent="0.25">
      <c r="B2713" s="8"/>
    </row>
    <row r="2714" spans="2:2" x14ac:dyDescent="0.25">
      <c r="B2714" s="8"/>
    </row>
    <row r="2715" spans="2:2" x14ac:dyDescent="0.25">
      <c r="B2715" s="8"/>
    </row>
    <row r="2716" spans="2:2" x14ac:dyDescent="0.25">
      <c r="B2716" s="8"/>
    </row>
    <row r="2717" spans="2:2" x14ac:dyDescent="0.25">
      <c r="B2717" s="8"/>
    </row>
    <row r="2718" spans="2:2" x14ac:dyDescent="0.25">
      <c r="B2718" s="8"/>
    </row>
    <row r="2719" spans="2:2" x14ac:dyDescent="0.25">
      <c r="B2719" s="8"/>
    </row>
    <row r="2720" spans="2:2" x14ac:dyDescent="0.25">
      <c r="B2720" s="8"/>
    </row>
    <row r="2721" spans="2:2" x14ac:dyDescent="0.25">
      <c r="B2721" s="8"/>
    </row>
    <row r="2722" spans="2:2" x14ac:dyDescent="0.25">
      <c r="B2722" s="8"/>
    </row>
    <row r="2723" spans="2:2" x14ac:dyDescent="0.25">
      <c r="B2723" s="8"/>
    </row>
    <row r="2724" spans="2:2" x14ac:dyDescent="0.25">
      <c r="B2724" s="8"/>
    </row>
    <row r="2725" spans="2:2" x14ac:dyDescent="0.25">
      <c r="B2725" s="8"/>
    </row>
    <row r="2726" spans="2:2" x14ac:dyDescent="0.25">
      <c r="B2726" s="8"/>
    </row>
    <row r="2727" spans="2:2" x14ac:dyDescent="0.25">
      <c r="B2727" s="8"/>
    </row>
    <row r="2728" spans="2:2" x14ac:dyDescent="0.25">
      <c r="B2728" s="8"/>
    </row>
    <row r="2729" spans="2:2" x14ac:dyDescent="0.25">
      <c r="B2729" s="8"/>
    </row>
    <row r="2730" spans="2:2" x14ac:dyDescent="0.25">
      <c r="B2730" s="8"/>
    </row>
    <row r="2731" spans="2:2" x14ac:dyDescent="0.25">
      <c r="B2731" s="8"/>
    </row>
    <row r="2732" spans="2:2" x14ac:dyDescent="0.25">
      <c r="B2732" s="8"/>
    </row>
    <row r="2733" spans="2:2" x14ac:dyDescent="0.25">
      <c r="B2733" s="8"/>
    </row>
    <row r="2734" spans="2:2" x14ac:dyDescent="0.25">
      <c r="B2734" s="8"/>
    </row>
    <row r="2735" spans="2:2" x14ac:dyDescent="0.25">
      <c r="B2735" s="8"/>
    </row>
    <row r="2736" spans="2:2" x14ac:dyDescent="0.25">
      <c r="B2736" s="8"/>
    </row>
    <row r="2737" spans="2:2" x14ac:dyDescent="0.25">
      <c r="B2737" s="8"/>
    </row>
    <row r="2738" spans="2:2" x14ac:dyDescent="0.25">
      <c r="B2738" s="8"/>
    </row>
    <row r="2739" spans="2:2" x14ac:dyDescent="0.25">
      <c r="B2739" s="8"/>
    </row>
    <row r="2740" spans="2:2" x14ac:dyDescent="0.25">
      <c r="B2740" s="8"/>
    </row>
    <row r="2741" spans="2:2" x14ac:dyDescent="0.25">
      <c r="B2741" s="8"/>
    </row>
    <row r="2742" spans="2:2" x14ac:dyDescent="0.25">
      <c r="B2742" s="8"/>
    </row>
    <row r="2743" spans="2:2" x14ac:dyDescent="0.25">
      <c r="B2743" s="8"/>
    </row>
    <row r="2744" spans="2:2" x14ac:dyDescent="0.25">
      <c r="B2744" s="8"/>
    </row>
    <row r="2745" spans="2:2" x14ac:dyDescent="0.25">
      <c r="B2745" s="8"/>
    </row>
    <row r="2746" spans="2:2" x14ac:dyDescent="0.25">
      <c r="B2746" s="8"/>
    </row>
    <row r="2747" spans="2:2" x14ac:dyDescent="0.25">
      <c r="B2747" s="8"/>
    </row>
    <row r="2748" spans="2:2" x14ac:dyDescent="0.25">
      <c r="B2748" s="8"/>
    </row>
    <row r="2749" spans="2:2" x14ac:dyDescent="0.25">
      <c r="B2749" s="8"/>
    </row>
    <row r="2750" spans="2:2" x14ac:dyDescent="0.25">
      <c r="B2750" s="8"/>
    </row>
    <row r="2751" spans="2:2" x14ac:dyDescent="0.25">
      <c r="B2751" s="8"/>
    </row>
    <row r="2752" spans="2:2" x14ac:dyDescent="0.25">
      <c r="B2752" s="8"/>
    </row>
    <row r="2753" spans="2:2" x14ac:dyDescent="0.25">
      <c r="B2753" s="8"/>
    </row>
    <row r="2754" spans="2:2" x14ac:dyDescent="0.25">
      <c r="B2754" s="8"/>
    </row>
    <row r="2755" spans="2:2" x14ac:dyDescent="0.25">
      <c r="B2755" s="8"/>
    </row>
    <row r="2756" spans="2:2" x14ac:dyDescent="0.25">
      <c r="B2756" s="8"/>
    </row>
    <row r="2757" spans="2:2" x14ac:dyDescent="0.25">
      <c r="B2757" s="8"/>
    </row>
    <row r="2758" spans="2:2" x14ac:dyDescent="0.25">
      <c r="B2758" s="8"/>
    </row>
    <row r="2759" spans="2:2" x14ac:dyDescent="0.25">
      <c r="B2759" s="8"/>
    </row>
    <row r="2760" spans="2:2" x14ac:dyDescent="0.25">
      <c r="B2760" s="8"/>
    </row>
    <row r="2761" spans="2:2" x14ac:dyDescent="0.25">
      <c r="B2761" s="8"/>
    </row>
    <row r="2762" spans="2:2" x14ac:dyDescent="0.25">
      <c r="B2762" s="8"/>
    </row>
    <row r="2763" spans="2:2" x14ac:dyDescent="0.25">
      <c r="B2763" s="8"/>
    </row>
    <row r="2764" spans="2:2" x14ac:dyDescent="0.25">
      <c r="B2764" s="8"/>
    </row>
    <row r="2765" spans="2:2" x14ac:dyDescent="0.25">
      <c r="B2765" s="8"/>
    </row>
    <row r="2766" spans="2:2" x14ac:dyDescent="0.25">
      <c r="B2766" s="8"/>
    </row>
    <row r="2767" spans="2:2" x14ac:dyDescent="0.25">
      <c r="B2767" s="8"/>
    </row>
    <row r="2768" spans="2:2" x14ac:dyDescent="0.25">
      <c r="B2768" s="8"/>
    </row>
    <row r="2769" spans="2:2" x14ac:dyDescent="0.25">
      <c r="B2769" s="8"/>
    </row>
    <row r="2770" spans="2:2" x14ac:dyDescent="0.25">
      <c r="B2770" s="8"/>
    </row>
    <row r="2771" spans="2:2" x14ac:dyDescent="0.25">
      <c r="B2771" s="8"/>
    </row>
    <row r="2772" spans="2:2" x14ac:dyDescent="0.25">
      <c r="B2772" s="8"/>
    </row>
    <row r="2773" spans="2:2" x14ac:dyDescent="0.25">
      <c r="B2773" s="8"/>
    </row>
    <row r="2774" spans="2:2" x14ac:dyDescent="0.25">
      <c r="B2774" s="8"/>
    </row>
    <row r="2775" spans="2:2" x14ac:dyDescent="0.25">
      <c r="B2775" s="8"/>
    </row>
    <row r="2776" spans="2:2" x14ac:dyDescent="0.25">
      <c r="B2776" s="8"/>
    </row>
    <row r="2777" spans="2:2" x14ac:dyDescent="0.25">
      <c r="B2777" s="8"/>
    </row>
    <row r="2778" spans="2:2" x14ac:dyDescent="0.25">
      <c r="B2778" s="8"/>
    </row>
    <row r="2779" spans="2:2" x14ac:dyDescent="0.25">
      <c r="B2779" s="8"/>
    </row>
    <row r="2780" spans="2:2" x14ac:dyDescent="0.25">
      <c r="B2780" s="8"/>
    </row>
    <row r="2781" spans="2:2" x14ac:dyDescent="0.25">
      <c r="B2781" s="8"/>
    </row>
    <row r="2782" spans="2:2" x14ac:dyDescent="0.25">
      <c r="B2782" s="8"/>
    </row>
    <row r="2783" spans="2:2" x14ac:dyDescent="0.25">
      <c r="B2783" s="8"/>
    </row>
    <row r="2784" spans="2:2" x14ac:dyDescent="0.25">
      <c r="B2784" s="8"/>
    </row>
    <row r="2785" spans="2:2" x14ac:dyDescent="0.25">
      <c r="B2785" s="8"/>
    </row>
    <row r="2786" spans="2:2" x14ac:dyDescent="0.25">
      <c r="B2786" s="8"/>
    </row>
    <row r="2787" spans="2:2" x14ac:dyDescent="0.25">
      <c r="B2787" s="8"/>
    </row>
    <row r="2788" spans="2:2" x14ac:dyDescent="0.25">
      <c r="B2788" s="8"/>
    </row>
    <row r="2789" spans="2:2" x14ac:dyDescent="0.25">
      <c r="B2789" s="8"/>
    </row>
    <row r="2790" spans="2:2" x14ac:dyDescent="0.25">
      <c r="B2790" s="8"/>
    </row>
    <row r="2791" spans="2:2" x14ac:dyDescent="0.25">
      <c r="B2791" s="8"/>
    </row>
    <row r="2792" spans="2:2" x14ac:dyDescent="0.25">
      <c r="B2792" s="8"/>
    </row>
    <row r="2793" spans="2:2" x14ac:dyDescent="0.25">
      <c r="B2793" s="8"/>
    </row>
    <row r="2794" spans="2:2" x14ac:dyDescent="0.25">
      <c r="B2794" s="8"/>
    </row>
    <row r="2795" spans="2:2" x14ac:dyDescent="0.25">
      <c r="B2795" s="8"/>
    </row>
    <row r="2796" spans="2:2" x14ac:dyDescent="0.25">
      <c r="B2796" s="8"/>
    </row>
    <row r="2797" spans="2:2" x14ac:dyDescent="0.25">
      <c r="B2797" s="8"/>
    </row>
    <row r="2798" spans="2:2" x14ac:dyDescent="0.25">
      <c r="B2798" s="8"/>
    </row>
    <row r="2799" spans="2:2" x14ac:dyDescent="0.25">
      <c r="B2799" s="8"/>
    </row>
    <row r="2800" spans="2:2" x14ac:dyDescent="0.25">
      <c r="B2800" s="8"/>
    </row>
    <row r="2801" spans="2:2" x14ac:dyDescent="0.25">
      <c r="B2801" s="8"/>
    </row>
    <row r="2802" spans="2:2" x14ac:dyDescent="0.25">
      <c r="B2802" s="8"/>
    </row>
    <row r="2803" spans="2:2" x14ac:dyDescent="0.25">
      <c r="B2803" s="8"/>
    </row>
    <row r="2804" spans="2:2" x14ac:dyDescent="0.25">
      <c r="B2804" s="8"/>
    </row>
    <row r="2805" spans="2:2" x14ac:dyDescent="0.25">
      <c r="B2805" s="8"/>
    </row>
    <row r="2806" spans="2:2" x14ac:dyDescent="0.25">
      <c r="B2806" s="8"/>
    </row>
    <row r="2807" spans="2:2" x14ac:dyDescent="0.25">
      <c r="B2807" s="8"/>
    </row>
    <row r="2808" spans="2:2" x14ac:dyDescent="0.25">
      <c r="B2808" s="8"/>
    </row>
    <row r="2809" spans="2:2" x14ac:dyDescent="0.25">
      <c r="B2809" s="8"/>
    </row>
    <row r="2810" spans="2:2" x14ac:dyDescent="0.25">
      <c r="B2810" s="8"/>
    </row>
    <row r="2811" spans="2:2" x14ac:dyDescent="0.25">
      <c r="B2811" s="8"/>
    </row>
    <row r="2812" spans="2:2" x14ac:dyDescent="0.25">
      <c r="B2812" s="8"/>
    </row>
    <row r="2813" spans="2:2" x14ac:dyDescent="0.25">
      <c r="B2813" s="8"/>
    </row>
    <row r="2814" spans="2:2" x14ac:dyDescent="0.25">
      <c r="B2814" s="8"/>
    </row>
    <row r="2815" spans="2:2" x14ac:dyDescent="0.25">
      <c r="B2815" s="8"/>
    </row>
    <row r="2816" spans="2:2" x14ac:dyDescent="0.25">
      <c r="B2816" s="8"/>
    </row>
    <row r="2817" spans="2:2" x14ac:dyDescent="0.25">
      <c r="B2817" s="8"/>
    </row>
    <row r="2818" spans="2:2" x14ac:dyDescent="0.25">
      <c r="B2818" s="8"/>
    </row>
    <row r="2819" spans="2:2" x14ac:dyDescent="0.25">
      <c r="B2819" s="8"/>
    </row>
    <row r="2820" spans="2:2" x14ac:dyDescent="0.25">
      <c r="B2820" s="8"/>
    </row>
    <row r="2821" spans="2:2" x14ac:dyDescent="0.25">
      <c r="B2821" s="8"/>
    </row>
    <row r="2822" spans="2:2" x14ac:dyDescent="0.25">
      <c r="B2822" s="8"/>
    </row>
    <row r="2823" spans="2:2" x14ac:dyDescent="0.25">
      <c r="B2823" s="8"/>
    </row>
    <row r="2824" spans="2:2" x14ac:dyDescent="0.25">
      <c r="B2824" s="8"/>
    </row>
    <row r="2825" spans="2:2" x14ac:dyDescent="0.25">
      <c r="B2825" s="8"/>
    </row>
    <row r="2826" spans="2:2" x14ac:dyDescent="0.25">
      <c r="B2826" s="8"/>
    </row>
    <row r="2827" spans="2:2" x14ac:dyDescent="0.25">
      <c r="B2827" s="8"/>
    </row>
    <row r="2828" spans="2:2" x14ac:dyDescent="0.25">
      <c r="B2828" s="8"/>
    </row>
    <row r="2829" spans="2:2" x14ac:dyDescent="0.25">
      <c r="B2829" s="8"/>
    </row>
    <row r="2830" spans="2:2" x14ac:dyDescent="0.25">
      <c r="B2830" s="8"/>
    </row>
    <row r="2831" spans="2:2" x14ac:dyDescent="0.25">
      <c r="B2831" s="8"/>
    </row>
    <row r="2832" spans="2:2" x14ac:dyDescent="0.25">
      <c r="B2832" s="8"/>
    </row>
    <row r="2833" spans="2:2" x14ac:dyDescent="0.25">
      <c r="B2833" s="8"/>
    </row>
    <row r="2834" spans="2:2" x14ac:dyDescent="0.25">
      <c r="B2834" s="8"/>
    </row>
    <row r="2835" spans="2:2" x14ac:dyDescent="0.25">
      <c r="B2835" s="8"/>
    </row>
    <row r="2836" spans="2:2" x14ac:dyDescent="0.25">
      <c r="B2836" s="8"/>
    </row>
    <row r="2837" spans="2:2" x14ac:dyDescent="0.25">
      <c r="B2837" s="8"/>
    </row>
    <row r="2838" spans="2:2" x14ac:dyDescent="0.25">
      <c r="B2838" s="8"/>
    </row>
    <row r="2839" spans="2:2" x14ac:dyDescent="0.25">
      <c r="B2839" s="8"/>
    </row>
    <row r="2840" spans="2:2" x14ac:dyDescent="0.25">
      <c r="B2840" s="8"/>
    </row>
    <row r="2841" spans="2:2" x14ac:dyDescent="0.25">
      <c r="B2841" s="8"/>
    </row>
    <row r="2842" spans="2:2" x14ac:dyDescent="0.25">
      <c r="B2842" s="8"/>
    </row>
    <row r="2843" spans="2:2" x14ac:dyDescent="0.25">
      <c r="B2843" s="8"/>
    </row>
    <row r="2844" spans="2:2" x14ac:dyDescent="0.25">
      <c r="B2844" s="8"/>
    </row>
    <row r="2845" spans="2:2" x14ac:dyDescent="0.25">
      <c r="B2845" s="8"/>
    </row>
    <row r="2846" spans="2:2" x14ac:dyDescent="0.25">
      <c r="B2846" s="8"/>
    </row>
    <row r="2847" spans="2:2" x14ac:dyDescent="0.25">
      <c r="B2847" s="8"/>
    </row>
    <row r="2848" spans="2:2" x14ac:dyDescent="0.25">
      <c r="B2848" s="8"/>
    </row>
    <row r="2849" spans="2:2" x14ac:dyDescent="0.25">
      <c r="B2849" s="8"/>
    </row>
    <row r="2850" spans="2:2" x14ac:dyDescent="0.25">
      <c r="B2850" s="8"/>
    </row>
    <row r="2851" spans="2:2" x14ac:dyDescent="0.25">
      <c r="B2851" s="8"/>
    </row>
    <row r="2852" spans="2:2" x14ac:dyDescent="0.25">
      <c r="B2852" s="8"/>
    </row>
    <row r="2853" spans="2:2" x14ac:dyDescent="0.25">
      <c r="B2853" s="8"/>
    </row>
    <row r="2854" spans="2:2" x14ac:dyDescent="0.25">
      <c r="B2854" s="8"/>
    </row>
    <row r="2855" spans="2:2" x14ac:dyDescent="0.25">
      <c r="B2855" s="8"/>
    </row>
    <row r="2856" spans="2:2" x14ac:dyDescent="0.25">
      <c r="B2856" s="8"/>
    </row>
    <row r="2857" spans="2:2" x14ac:dyDescent="0.25">
      <c r="B2857" s="8"/>
    </row>
    <row r="2858" spans="2:2" x14ac:dyDescent="0.25">
      <c r="B2858" s="8"/>
    </row>
    <row r="2859" spans="2:2" x14ac:dyDescent="0.25">
      <c r="B2859" s="8"/>
    </row>
    <row r="2860" spans="2:2" x14ac:dyDescent="0.25">
      <c r="B2860" s="8"/>
    </row>
    <row r="2861" spans="2:2" x14ac:dyDescent="0.25">
      <c r="B2861" s="8"/>
    </row>
    <row r="2862" spans="2:2" x14ac:dyDescent="0.25">
      <c r="B2862" s="8"/>
    </row>
    <row r="2863" spans="2:2" x14ac:dyDescent="0.25">
      <c r="B2863" s="8"/>
    </row>
    <row r="2864" spans="2:2" x14ac:dyDescent="0.25">
      <c r="B2864" s="8"/>
    </row>
    <row r="2865" spans="2:2" x14ac:dyDescent="0.25">
      <c r="B2865" s="8"/>
    </row>
    <row r="2866" spans="2:2" x14ac:dyDescent="0.25">
      <c r="B2866" s="8"/>
    </row>
    <row r="2867" spans="2:2" x14ac:dyDescent="0.25">
      <c r="B2867" s="8"/>
    </row>
    <row r="2868" spans="2:2" x14ac:dyDescent="0.25">
      <c r="B2868" s="8"/>
    </row>
    <row r="2869" spans="2:2" x14ac:dyDescent="0.25">
      <c r="B2869" s="8"/>
    </row>
    <row r="2870" spans="2:2" x14ac:dyDescent="0.25">
      <c r="B2870" s="8"/>
    </row>
    <row r="2871" spans="2:2" x14ac:dyDescent="0.25">
      <c r="B2871" s="8"/>
    </row>
    <row r="2872" spans="2:2" x14ac:dyDescent="0.25">
      <c r="B2872" s="8"/>
    </row>
    <row r="2873" spans="2:2" x14ac:dyDescent="0.25">
      <c r="B2873" s="8"/>
    </row>
    <row r="2874" spans="2:2" x14ac:dyDescent="0.25">
      <c r="B2874" s="8"/>
    </row>
    <row r="2875" spans="2:2" x14ac:dyDescent="0.25">
      <c r="B2875" s="8"/>
    </row>
    <row r="2876" spans="2:2" x14ac:dyDescent="0.25">
      <c r="B2876" s="8"/>
    </row>
    <row r="2877" spans="2:2" x14ac:dyDescent="0.25">
      <c r="B2877" s="8"/>
    </row>
    <row r="2878" spans="2:2" x14ac:dyDescent="0.25">
      <c r="B2878" s="8"/>
    </row>
    <row r="2879" spans="2:2" x14ac:dyDescent="0.25">
      <c r="B2879" s="8"/>
    </row>
    <row r="2880" spans="2:2" x14ac:dyDescent="0.25">
      <c r="B2880" s="8"/>
    </row>
    <row r="2881" spans="2:2" x14ac:dyDescent="0.25">
      <c r="B2881" s="8"/>
    </row>
    <row r="2882" spans="2:2" x14ac:dyDescent="0.25">
      <c r="B2882" s="8"/>
    </row>
    <row r="2883" spans="2:2" x14ac:dyDescent="0.25">
      <c r="B2883" s="8"/>
    </row>
    <row r="2884" spans="2:2" x14ac:dyDescent="0.25">
      <c r="B2884" s="8"/>
    </row>
    <row r="2885" spans="2:2" x14ac:dyDescent="0.25">
      <c r="B2885" s="8"/>
    </row>
    <row r="2886" spans="2:2" x14ac:dyDescent="0.25">
      <c r="B2886" s="8"/>
    </row>
    <row r="2887" spans="2:2" x14ac:dyDescent="0.25">
      <c r="B2887" s="8"/>
    </row>
    <row r="2888" spans="2:2" x14ac:dyDescent="0.25">
      <c r="B2888" s="8"/>
    </row>
    <row r="2889" spans="2:2" x14ac:dyDescent="0.25">
      <c r="B2889" s="8"/>
    </row>
    <row r="2890" spans="2:2" x14ac:dyDescent="0.25">
      <c r="B2890" s="8"/>
    </row>
    <row r="2891" spans="2:2" x14ac:dyDescent="0.25">
      <c r="B2891" s="8"/>
    </row>
    <row r="2892" spans="2:2" x14ac:dyDescent="0.25">
      <c r="B2892" s="8"/>
    </row>
    <row r="2893" spans="2:2" x14ac:dyDescent="0.25">
      <c r="B2893" s="8"/>
    </row>
    <row r="2894" spans="2:2" x14ac:dyDescent="0.25">
      <c r="B2894" s="8"/>
    </row>
    <row r="2895" spans="2:2" x14ac:dyDescent="0.25">
      <c r="B2895" s="8"/>
    </row>
    <row r="2896" spans="2:2" x14ac:dyDescent="0.25">
      <c r="B2896" s="8"/>
    </row>
    <row r="2897" spans="2:2" x14ac:dyDescent="0.25">
      <c r="B2897" s="8"/>
    </row>
    <row r="2898" spans="2:2" x14ac:dyDescent="0.25">
      <c r="B2898" s="8"/>
    </row>
    <row r="2899" spans="2:2" x14ac:dyDescent="0.25">
      <c r="B2899" s="8"/>
    </row>
    <row r="2900" spans="2:2" x14ac:dyDescent="0.25">
      <c r="B2900" s="8"/>
    </row>
    <row r="2901" spans="2:2" x14ac:dyDescent="0.25">
      <c r="B2901" s="8"/>
    </row>
    <row r="2902" spans="2:2" x14ac:dyDescent="0.25">
      <c r="B2902" s="8"/>
    </row>
    <row r="2903" spans="2:2" x14ac:dyDescent="0.25">
      <c r="B2903" s="8"/>
    </row>
    <row r="2904" spans="2:2" x14ac:dyDescent="0.25">
      <c r="B2904" s="8"/>
    </row>
    <row r="2905" spans="2:2" x14ac:dyDescent="0.25">
      <c r="B2905" s="8"/>
    </row>
    <row r="2906" spans="2:2" x14ac:dyDescent="0.25">
      <c r="B2906" s="8"/>
    </row>
    <row r="2907" spans="2:2" x14ac:dyDescent="0.25">
      <c r="B2907" s="8"/>
    </row>
    <row r="2908" spans="2:2" x14ac:dyDescent="0.25">
      <c r="B2908" s="8"/>
    </row>
    <row r="2909" spans="2:2" x14ac:dyDescent="0.25">
      <c r="B2909" s="8"/>
    </row>
    <row r="2910" spans="2:2" x14ac:dyDescent="0.25">
      <c r="B2910" s="8"/>
    </row>
    <row r="2911" spans="2:2" x14ac:dyDescent="0.25">
      <c r="B2911" s="8"/>
    </row>
    <row r="2912" spans="2:2" x14ac:dyDescent="0.25">
      <c r="B2912" s="8"/>
    </row>
    <row r="2913" spans="2:2" x14ac:dyDescent="0.25">
      <c r="B2913" s="8"/>
    </row>
    <row r="2914" spans="2:2" x14ac:dyDescent="0.25">
      <c r="B2914" s="8"/>
    </row>
    <row r="2915" spans="2:2" x14ac:dyDescent="0.25">
      <c r="B2915" s="8"/>
    </row>
    <row r="2916" spans="2:2" x14ac:dyDescent="0.25">
      <c r="B2916" s="8"/>
    </row>
    <row r="2917" spans="2:2" x14ac:dyDescent="0.25">
      <c r="B2917" s="8"/>
    </row>
    <row r="2918" spans="2:2" x14ac:dyDescent="0.25">
      <c r="B2918" s="8"/>
    </row>
    <row r="2919" spans="2:2" x14ac:dyDescent="0.25">
      <c r="B2919" s="8"/>
    </row>
    <row r="2920" spans="2:2" x14ac:dyDescent="0.25">
      <c r="B2920" s="8"/>
    </row>
    <row r="2921" spans="2:2" x14ac:dyDescent="0.25">
      <c r="B2921" s="8"/>
    </row>
    <row r="2922" spans="2:2" x14ac:dyDescent="0.25">
      <c r="B2922" s="8"/>
    </row>
    <row r="2923" spans="2:2" x14ac:dyDescent="0.25">
      <c r="B2923" s="8"/>
    </row>
    <row r="2924" spans="2:2" x14ac:dyDescent="0.25">
      <c r="B2924" s="8"/>
    </row>
    <row r="2925" spans="2:2" x14ac:dyDescent="0.25">
      <c r="B2925" s="8"/>
    </row>
    <row r="2926" spans="2:2" x14ac:dyDescent="0.25">
      <c r="B2926" s="8"/>
    </row>
    <row r="2927" spans="2:2" x14ac:dyDescent="0.25">
      <c r="B2927" s="8"/>
    </row>
    <row r="2928" spans="2:2" x14ac:dyDescent="0.25">
      <c r="B2928" s="8"/>
    </row>
    <row r="2929" spans="2:2" x14ac:dyDescent="0.25">
      <c r="B2929" s="8"/>
    </row>
    <row r="2930" spans="2:2" x14ac:dyDescent="0.25">
      <c r="B2930" s="8"/>
    </row>
    <row r="2931" spans="2:2" x14ac:dyDescent="0.25">
      <c r="B2931" s="8"/>
    </row>
    <row r="2932" spans="2:2" x14ac:dyDescent="0.25">
      <c r="B2932" s="8"/>
    </row>
    <row r="2933" spans="2:2" x14ac:dyDescent="0.25">
      <c r="B2933" s="8"/>
    </row>
    <row r="2934" spans="2:2" x14ac:dyDescent="0.25">
      <c r="B2934" s="8"/>
    </row>
    <row r="2935" spans="2:2" x14ac:dyDescent="0.25">
      <c r="B2935" s="8"/>
    </row>
    <row r="2936" spans="2:2" x14ac:dyDescent="0.25">
      <c r="B2936" s="8"/>
    </row>
    <row r="2937" spans="2:2" x14ac:dyDescent="0.25">
      <c r="B2937" s="8"/>
    </row>
    <row r="2938" spans="2:2" x14ac:dyDescent="0.25">
      <c r="B2938" s="8"/>
    </row>
    <row r="2939" spans="2:2" x14ac:dyDescent="0.25">
      <c r="B2939" s="8"/>
    </row>
    <row r="2940" spans="2:2" x14ac:dyDescent="0.25">
      <c r="B2940" s="8"/>
    </row>
    <row r="2941" spans="2:2" x14ac:dyDescent="0.25">
      <c r="B2941" s="8"/>
    </row>
    <row r="2942" spans="2:2" x14ac:dyDescent="0.25">
      <c r="B2942" s="8"/>
    </row>
    <row r="2943" spans="2:2" x14ac:dyDescent="0.25">
      <c r="B2943" s="8"/>
    </row>
    <row r="2944" spans="2:2" x14ac:dyDescent="0.25">
      <c r="B2944" s="8"/>
    </row>
    <row r="2945" spans="2:2" x14ac:dyDescent="0.25">
      <c r="B2945" s="8"/>
    </row>
    <row r="2946" spans="2:2" x14ac:dyDescent="0.25">
      <c r="B2946" s="8"/>
    </row>
    <row r="2947" spans="2:2" x14ac:dyDescent="0.25">
      <c r="B2947" s="8"/>
    </row>
    <row r="2948" spans="2:2" x14ac:dyDescent="0.25">
      <c r="B2948" s="8"/>
    </row>
    <row r="2949" spans="2:2" x14ac:dyDescent="0.25">
      <c r="B2949" s="8"/>
    </row>
    <row r="2950" spans="2:2" x14ac:dyDescent="0.25">
      <c r="B2950" s="8"/>
    </row>
    <row r="2951" spans="2:2" x14ac:dyDescent="0.25">
      <c r="B2951" s="8"/>
    </row>
    <row r="2952" spans="2:2" x14ac:dyDescent="0.25">
      <c r="B2952" s="8"/>
    </row>
    <row r="2953" spans="2:2" x14ac:dyDescent="0.25">
      <c r="B2953" s="8"/>
    </row>
    <row r="2954" spans="2:2" x14ac:dyDescent="0.25">
      <c r="B2954" s="8"/>
    </row>
    <row r="2955" spans="2:2" x14ac:dyDescent="0.25">
      <c r="B2955" s="8"/>
    </row>
    <row r="2956" spans="2:2" x14ac:dyDescent="0.25">
      <c r="B2956" s="8"/>
    </row>
    <row r="2957" spans="2:2" x14ac:dyDescent="0.25">
      <c r="B2957" s="8"/>
    </row>
    <row r="2958" spans="2:2" x14ac:dyDescent="0.25">
      <c r="B2958" s="8"/>
    </row>
    <row r="2959" spans="2:2" x14ac:dyDescent="0.25">
      <c r="B2959" s="8"/>
    </row>
    <row r="2960" spans="2:2" x14ac:dyDescent="0.25">
      <c r="B2960" s="8"/>
    </row>
    <row r="2961" spans="2:2" x14ac:dyDescent="0.25">
      <c r="B2961" s="8"/>
    </row>
    <row r="2962" spans="2:2" x14ac:dyDescent="0.25">
      <c r="B2962" s="8"/>
    </row>
    <row r="2963" spans="2:2" x14ac:dyDescent="0.25">
      <c r="B2963" s="8"/>
    </row>
    <row r="2964" spans="2:2" x14ac:dyDescent="0.25">
      <c r="B2964" s="8"/>
    </row>
    <row r="2965" spans="2:2" x14ac:dyDescent="0.25">
      <c r="B2965" s="8"/>
    </row>
    <row r="2966" spans="2:2" x14ac:dyDescent="0.25">
      <c r="B2966" s="8"/>
    </row>
    <row r="2967" spans="2:2" x14ac:dyDescent="0.25">
      <c r="B2967" s="8"/>
    </row>
    <row r="2968" spans="2:2" x14ac:dyDescent="0.25">
      <c r="B2968" s="8"/>
    </row>
    <row r="2969" spans="2:2" x14ac:dyDescent="0.25">
      <c r="B2969" s="8"/>
    </row>
    <row r="2970" spans="2:2" x14ac:dyDescent="0.25">
      <c r="B2970" s="8"/>
    </row>
    <row r="2971" spans="2:2" x14ac:dyDescent="0.25">
      <c r="B2971" s="8"/>
    </row>
    <row r="2972" spans="2:2" x14ac:dyDescent="0.25">
      <c r="B2972" s="8"/>
    </row>
    <row r="2973" spans="2:2" x14ac:dyDescent="0.25">
      <c r="B2973" s="8"/>
    </row>
    <row r="2974" spans="2:2" x14ac:dyDescent="0.25">
      <c r="B2974" s="8"/>
    </row>
    <row r="2975" spans="2:2" x14ac:dyDescent="0.25">
      <c r="B2975" s="8"/>
    </row>
    <row r="2976" spans="2:2" x14ac:dyDescent="0.25">
      <c r="B2976" s="8"/>
    </row>
    <row r="2977" spans="2:2" x14ac:dyDescent="0.25">
      <c r="B2977" s="8"/>
    </row>
    <row r="2978" spans="2:2" x14ac:dyDescent="0.25">
      <c r="B2978" s="8"/>
    </row>
    <row r="2979" spans="2:2" x14ac:dyDescent="0.25">
      <c r="B2979" s="8"/>
    </row>
    <row r="2980" spans="2:2" x14ac:dyDescent="0.25">
      <c r="B2980" s="8"/>
    </row>
    <row r="2981" spans="2:2" x14ac:dyDescent="0.25">
      <c r="B2981" s="8"/>
    </row>
    <row r="2982" spans="2:2" x14ac:dyDescent="0.25">
      <c r="B2982" s="8"/>
    </row>
    <row r="2983" spans="2:2" x14ac:dyDescent="0.25">
      <c r="B2983" s="8"/>
    </row>
    <row r="2984" spans="2:2" x14ac:dyDescent="0.25">
      <c r="B2984" s="8"/>
    </row>
    <row r="2985" spans="2:2" x14ac:dyDescent="0.25">
      <c r="B2985" s="8"/>
    </row>
    <row r="2986" spans="2:2" x14ac:dyDescent="0.25">
      <c r="B2986" s="8"/>
    </row>
    <row r="2987" spans="2:2" x14ac:dyDescent="0.25">
      <c r="B2987" s="8"/>
    </row>
    <row r="2988" spans="2:2" x14ac:dyDescent="0.25">
      <c r="B2988" s="8"/>
    </row>
    <row r="2989" spans="2:2" x14ac:dyDescent="0.25">
      <c r="B2989" s="8"/>
    </row>
    <row r="2990" spans="2:2" x14ac:dyDescent="0.25">
      <c r="B2990" s="8"/>
    </row>
    <row r="2991" spans="2:2" x14ac:dyDescent="0.25">
      <c r="B2991" s="8"/>
    </row>
    <row r="2992" spans="2:2" x14ac:dyDescent="0.25">
      <c r="B2992" s="8"/>
    </row>
    <row r="2993" spans="2:2" x14ac:dyDescent="0.25">
      <c r="B2993" s="8"/>
    </row>
    <row r="2994" spans="2:2" x14ac:dyDescent="0.25">
      <c r="B2994" s="8"/>
    </row>
    <row r="2995" spans="2:2" x14ac:dyDescent="0.25">
      <c r="B2995" s="8"/>
    </row>
    <row r="2996" spans="2:2" x14ac:dyDescent="0.25">
      <c r="B2996" s="8"/>
    </row>
    <row r="2997" spans="2:2" x14ac:dyDescent="0.25">
      <c r="B2997" s="8"/>
    </row>
    <row r="2998" spans="2:2" x14ac:dyDescent="0.25">
      <c r="B2998" s="8"/>
    </row>
    <row r="2999" spans="2:2" x14ac:dyDescent="0.25">
      <c r="B2999" s="8"/>
    </row>
    <row r="3000" spans="2:2" x14ac:dyDescent="0.25">
      <c r="B3000" s="8"/>
    </row>
    <row r="3001" spans="2:2" x14ac:dyDescent="0.25">
      <c r="B3001" s="8"/>
    </row>
    <row r="3002" spans="2:2" x14ac:dyDescent="0.25">
      <c r="B3002" s="8"/>
    </row>
    <row r="3003" spans="2:2" x14ac:dyDescent="0.25">
      <c r="B3003" s="8"/>
    </row>
    <row r="3004" spans="2:2" x14ac:dyDescent="0.25">
      <c r="B3004" s="8"/>
    </row>
    <row r="3005" spans="2:2" x14ac:dyDescent="0.25">
      <c r="B3005" s="8"/>
    </row>
    <row r="3006" spans="2:2" x14ac:dyDescent="0.25">
      <c r="B3006" s="8"/>
    </row>
    <row r="3007" spans="2:2" x14ac:dyDescent="0.25">
      <c r="B3007" s="8"/>
    </row>
    <row r="3008" spans="2:2" x14ac:dyDescent="0.25">
      <c r="B3008" s="8"/>
    </row>
    <row r="3009" spans="2:2" x14ac:dyDescent="0.25">
      <c r="B3009" s="8"/>
    </row>
    <row r="3010" spans="2:2" x14ac:dyDescent="0.25">
      <c r="B3010" s="8"/>
    </row>
    <row r="3011" spans="2:2" x14ac:dyDescent="0.25">
      <c r="B3011" s="8"/>
    </row>
    <row r="3012" spans="2:2" x14ac:dyDescent="0.25">
      <c r="B3012" s="8"/>
    </row>
    <row r="3013" spans="2:2" x14ac:dyDescent="0.25">
      <c r="B3013" s="8"/>
    </row>
    <row r="3014" spans="2:2" x14ac:dyDescent="0.25">
      <c r="B3014" s="8"/>
    </row>
    <row r="3015" spans="2:2" x14ac:dyDescent="0.25">
      <c r="B3015" s="8"/>
    </row>
    <row r="3016" spans="2:2" x14ac:dyDescent="0.25">
      <c r="B3016" s="8"/>
    </row>
    <row r="3017" spans="2:2" x14ac:dyDescent="0.25">
      <c r="B3017" s="8"/>
    </row>
    <row r="3018" spans="2:2" x14ac:dyDescent="0.25">
      <c r="B3018" s="8"/>
    </row>
    <row r="3019" spans="2:2" x14ac:dyDescent="0.25">
      <c r="B3019" s="8"/>
    </row>
    <row r="3020" spans="2:2" x14ac:dyDescent="0.25">
      <c r="B3020" s="8"/>
    </row>
    <row r="3021" spans="2:2" x14ac:dyDescent="0.25">
      <c r="B3021" s="8"/>
    </row>
    <row r="3022" spans="2:2" x14ac:dyDescent="0.25">
      <c r="B3022" s="8"/>
    </row>
    <row r="3023" spans="2:2" x14ac:dyDescent="0.25">
      <c r="B3023" s="8"/>
    </row>
    <row r="3024" spans="2:2" x14ac:dyDescent="0.25">
      <c r="B3024" s="8"/>
    </row>
    <row r="3025" spans="2:2" x14ac:dyDescent="0.25">
      <c r="B3025" s="8"/>
    </row>
    <row r="3026" spans="2:2" x14ac:dyDescent="0.25">
      <c r="B3026" s="8"/>
    </row>
    <row r="3027" spans="2:2" x14ac:dyDescent="0.25">
      <c r="B3027" s="8"/>
    </row>
    <row r="3028" spans="2:2" x14ac:dyDescent="0.25">
      <c r="B3028" s="8"/>
    </row>
    <row r="3029" spans="2:2" x14ac:dyDescent="0.25">
      <c r="B3029" s="8"/>
    </row>
    <row r="3030" spans="2:2" x14ac:dyDescent="0.25">
      <c r="B3030" s="8"/>
    </row>
    <row r="3031" spans="2:2" x14ac:dyDescent="0.25">
      <c r="B3031" s="8"/>
    </row>
    <row r="3032" spans="2:2" x14ac:dyDescent="0.25">
      <c r="B3032" s="8"/>
    </row>
    <row r="3033" spans="2:2" x14ac:dyDescent="0.25">
      <c r="B3033" s="8"/>
    </row>
    <row r="3034" spans="2:2" x14ac:dyDescent="0.25">
      <c r="B3034" s="8"/>
    </row>
    <row r="3035" spans="2:2" x14ac:dyDescent="0.25">
      <c r="B3035" s="8"/>
    </row>
    <row r="3036" spans="2:2" x14ac:dyDescent="0.25">
      <c r="B3036" s="8"/>
    </row>
    <row r="3037" spans="2:2" x14ac:dyDescent="0.25">
      <c r="B3037" s="8"/>
    </row>
    <row r="3038" spans="2:2" x14ac:dyDescent="0.25">
      <c r="B3038" s="8"/>
    </row>
    <row r="3039" spans="2:2" x14ac:dyDescent="0.25">
      <c r="B3039" s="8"/>
    </row>
    <row r="3040" spans="2:2" x14ac:dyDescent="0.25">
      <c r="B3040" s="8"/>
    </row>
    <row r="3041" spans="2:2" x14ac:dyDescent="0.25">
      <c r="B3041" s="8"/>
    </row>
    <row r="3042" spans="2:2" x14ac:dyDescent="0.25">
      <c r="B3042" s="8"/>
    </row>
    <row r="3043" spans="2:2" x14ac:dyDescent="0.25">
      <c r="B3043" s="8"/>
    </row>
    <row r="3044" spans="2:2" x14ac:dyDescent="0.25">
      <c r="B3044" s="8"/>
    </row>
    <row r="3045" spans="2:2" x14ac:dyDescent="0.25">
      <c r="B3045" s="8"/>
    </row>
    <row r="3046" spans="2:2" x14ac:dyDescent="0.25">
      <c r="B3046" s="8"/>
    </row>
    <row r="3047" spans="2:2" x14ac:dyDescent="0.25">
      <c r="B3047" s="8"/>
    </row>
    <row r="3048" spans="2:2" x14ac:dyDescent="0.25">
      <c r="B3048" s="8"/>
    </row>
    <row r="3049" spans="2:2" x14ac:dyDescent="0.25">
      <c r="B3049" s="8"/>
    </row>
    <row r="3050" spans="2:2" x14ac:dyDescent="0.25">
      <c r="B3050" s="8"/>
    </row>
    <row r="3051" spans="2:2" x14ac:dyDescent="0.25">
      <c r="B3051" s="8"/>
    </row>
    <row r="3052" spans="2:2" x14ac:dyDescent="0.25">
      <c r="B3052" s="8"/>
    </row>
    <row r="3053" spans="2:2" x14ac:dyDescent="0.25">
      <c r="B3053" s="8"/>
    </row>
    <row r="3054" spans="2:2" x14ac:dyDescent="0.25">
      <c r="B3054" s="8"/>
    </row>
    <row r="3055" spans="2:2" x14ac:dyDescent="0.25">
      <c r="B3055" s="8"/>
    </row>
    <row r="3056" spans="2:2" x14ac:dyDescent="0.25">
      <c r="B3056" s="8"/>
    </row>
    <row r="3057" spans="2:2" x14ac:dyDescent="0.25">
      <c r="B3057" s="8"/>
    </row>
    <row r="3058" spans="2:2" x14ac:dyDescent="0.25">
      <c r="B3058" s="8"/>
    </row>
    <row r="3059" spans="2:2" x14ac:dyDescent="0.25">
      <c r="B3059" s="8"/>
    </row>
    <row r="3060" spans="2:2" x14ac:dyDescent="0.25">
      <c r="B3060" s="8"/>
    </row>
    <row r="3061" spans="2:2" x14ac:dyDescent="0.25">
      <c r="B3061" s="8"/>
    </row>
    <row r="3062" spans="2:2" x14ac:dyDescent="0.25">
      <c r="B3062" s="8"/>
    </row>
    <row r="3063" spans="2:2" x14ac:dyDescent="0.25">
      <c r="B3063" s="8"/>
    </row>
    <row r="3064" spans="2:2" x14ac:dyDescent="0.25">
      <c r="B3064" s="8"/>
    </row>
    <row r="3065" spans="2:2" x14ac:dyDescent="0.25">
      <c r="B3065" s="8"/>
    </row>
    <row r="3066" spans="2:2" x14ac:dyDescent="0.25">
      <c r="B3066" s="8"/>
    </row>
    <row r="3067" spans="2:2" x14ac:dyDescent="0.25">
      <c r="B3067" s="8"/>
    </row>
    <row r="3068" spans="2:2" x14ac:dyDescent="0.25">
      <c r="B3068" s="8"/>
    </row>
    <row r="3069" spans="2:2" x14ac:dyDescent="0.25">
      <c r="B3069" s="8"/>
    </row>
    <row r="3070" spans="2:2" x14ac:dyDescent="0.25">
      <c r="B3070" s="8"/>
    </row>
    <row r="3071" spans="2:2" x14ac:dyDescent="0.25">
      <c r="B3071" s="8"/>
    </row>
    <row r="3072" spans="2:2" x14ac:dyDescent="0.25">
      <c r="B3072" s="8"/>
    </row>
    <row r="3073" spans="2:2" x14ac:dyDescent="0.25">
      <c r="B3073" s="8"/>
    </row>
    <row r="3074" spans="2:2" x14ac:dyDescent="0.25">
      <c r="B3074" s="8"/>
    </row>
    <row r="3075" spans="2:2" x14ac:dyDescent="0.25">
      <c r="B3075" s="8"/>
    </row>
    <row r="3076" spans="2:2" x14ac:dyDescent="0.25">
      <c r="B3076" s="8"/>
    </row>
    <row r="3077" spans="2:2" x14ac:dyDescent="0.25">
      <c r="B3077" s="8"/>
    </row>
    <row r="3078" spans="2:2" x14ac:dyDescent="0.25">
      <c r="B3078" s="8"/>
    </row>
    <row r="3079" spans="2:2" x14ac:dyDescent="0.25">
      <c r="B3079" s="8"/>
    </row>
    <row r="3080" spans="2:2" x14ac:dyDescent="0.25">
      <c r="B3080" s="8"/>
    </row>
    <row r="3081" spans="2:2" x14ac:dyDescent="0.25">
      <c r="B3081" s="8"/>
    </row>
    <row r="3082" spans="2:2" x14ac:dyDescent="0.25">
      <c r="B3082" s="8"/>
    </row>
    <row r="3083" spans="2:2" x14ac:dyDescent="0.25">
      <c r="B3083" s="8"/>
    </row>
    <row r="3084" spans="2:2" x14ac:dyDescent="0.25">
      <c r="B3084" s="8"/>
    </row>
    <row r="3085" spans="2:2" x14ac:dyDescent="0.25">
      <c r="B3085" s="8"/>
    </row>
    <row r="3086" spans="2:2" x14ac:dyDescent="0.25">
      <c r="B3086" s="8"/>
    </row>
    <row r="3087" spans="2:2" x14ac:dyDescent="0.25">
      <c r="B3087" s="8"/>
    </row>
    <row r="3088" spans="2:2" x14ac:dyDescent="0.25">
      <c r="B3088" s="8"/>
    </row>
    <row r="3089" spans="2:2" x14ac:dyDescent="0.25">
      <c r="B3089" s="8"/>
    </row>
    <row r="3090" spans="2:2" x14ac:dyDescent="0.25">
      <c r="B3090" s="8"/>
    </row>
    <row r="3091" spans="2:2" x14ac:dyDescent="0.25">
      <c r="B3091" s="8"/>
    </row>
    <row r="3092" spans="2:2" x14ac:dyDescent="0.25">
      <c r="B3092" s="8"/>
    </row>
    <row r="3093" spans="2:2" x14ac:dyDescent="0.25">
      <c r="B3093" s="8"/>
    </row>
    <row r="3094" spans="2:2" x14ac:dyDescent="0.25">
      <c r="B3094" s="8"/>
    </row>
    <row r="3095" spans="2:2" x14ac:dyDescent="0.25">
      <c r="B3095" s="8"/>
    </row>
    <row r="3096" spans="2:2" x14ac:dyDescent="0.25">
      <c r="B3096" s="8"/>
    </row>
    <row r="3097" spans="2:2" x14ac:dyDescent="0.25">
      <c r="B3097" s="8"/>
    </row>
    <row r="3098" spans="2:2" x14ac:dyDescent="0.25">
      <c r="B3098" s="8"/>
    </row>
    <row r="3099" spans="2:2" x14ac:dyDescent="0.25">
      <c r="B3099" s="8"/>
    </row>
    <row r="3100" spans="2:2" x14ac:dyDescent="0.25">
      <c r="B3100" s="8"/>
    </row>
    <row r="3101" spans="2:2" x14ac:dyDescent="0.25">
      <c r="B3101" s="8"/>
    </row>
    <row r="3102" spans="2:2" x14ac:dyDescent="0.25">
      <c r="B3102" s="8"/>
    </row>
    <row r="3103" spans="2:2" x14ac:dyDescent="0.25">
      <c r="B3103" s="8"/>
    </row>
    <row r="3104" spans="2:2" x14ac:dyDescent="0.25">
      <c r="B3104" s="8"/>
    </row>
    <row r="3105" spans="2:2" x14ac:dyDescent="0.25">
      <c r="B3105" s="8"/>
    </row>
    <row r="3106" spans="2:2" x14ac:dyDescent="0.25">
      <c r="B3106" s="8"/>
    </row>
    <row r="3107" spans="2:2" x14ac:dyDescent="0.25">
      <c r="B3107" s="8"/>
    </row>
    <row r="3108" spans="2:2" x14ac:dyDescent="0.25">
      <c r="B3108" s="8"/>
    </row>
    <row r="3109" spans="2:2" x14ac:dyDescent="0.25">
      <c r="B3109" s="8"/>
    </row>
    <row r="3110" spans="2:2" x14ac:dyDescent="0.25">
      <c r="B3110" s="8"/>
    </row>
    <row r="3111" spans="2:2" x14ac:dyDescent="0.25">
      <c r="B3111" s="8"/>
    </row>
    <row r="3112" spans="2:2" x14ac:dyDescent="0.25">
      <c r="B3112" s="8"/>
    </row>
    <row r="3113" spans="2:2" x14ac:dyDescent="0.25">
      <c r="B3113" s="8"/>
    </row>
    <row r="3114" spans="2:2" x14ac:dyDescent="0.25">
      <c r="B3114" s="8"/>
    </row>
    <row r="3115" spans="2:2" x14ac:dyDescent="0.25">
      <c r="B3115" s="8"/>
    </row>
    <row r="3116" spans="2:2" x14ac:dyDescent="0.25">
      <c r="B3116" s="8"/>
    </row>
    <row r="3117" spans="2:2" x14ac:dyDescent="0.25">
      <c r="B3117" s="8"/>
    </row>
    <row r="3118" spans="2:2" x14ac:dyDescent="0.25">
      <c r="B3118" s="8"/>
    </row>
    <row r="3119" spans="2:2" x14ac:dyDescent="0.25">
      <c r="B3119" s="8"/>
    </row>
    <row r="3120" spans="2:2" x14ac:dyDescent="0.25">
      <c r="B3120" s="8"/>
    </row>
    <row r="3121" spans="2:2" x14ac:dyDescent="0.25">
      <c r="B3121" s="8"/>
    </row>
    <row r="3122" spans="2:2" x14ac:dyDescent="0.25">
      <c r="B3122" s="8"/>
    </row>
    <row r="3123" spans="2:2" x14ac:dyDescent="0.25">
      <c r="B3123" s="8"/>
    </row>
    <row r="3124" spans="2:2" x14ac:dyDescent="0.25">
      <c r="B3124" s="8"/>
    </row>
    <row r="3125" spans="2:2" x14ac:dyDescent="0.25">
      <c r="B3125" s="8"/>
    </row>
    <row r="3126" spans="2:2" x14ac:dyDescent="0.25">
      <c r="B3126" s="8"/>
    </row>
    <row r="3127" spans="2:2" x14ac:dyDescent="0.25">
      <c r="B3127" s="8"/>
    </row>
    <row r="3128" spans="2:2" x14ac:dyDescent="0.25">
      <c r="B3128" s="8"/>
    </row>
    <row r="3129" spans="2:2" x14ac:dyDescent="0.25">
      <c r="B3129" s="8"/>
    </row>
    <row r="3130" spans="2:2" x14ac:dyDescent="0.25">
      <c r="B3130" s="8"/>
    </row>
    <row r="3131" spans="2:2" x14ac:dyDescent="0.25">
      <c r="B3131" s="8"/>
    </row>
    <row r="3132" spans="2:2" x14ac:dyDescent="0.25">
      <c r="B3132" s="8"/>
    </row>
    <row r="3133" spans="2:2" x14ac:dyDescent="0.25">
      <c r="B3133" s="8"/>
    </row>
    <row r="3134" spans="2:2" x14ac:dyDescent="0.25">
      <c r="B3134" s="8"/>
    </row>
    <row r="3135" spans="2:2" x14ac:dyDescent="0.25">
      <c r="B3135" s="8"/>
    </row>
    <row r="3136" spans="2:2" x14ac:dyDescent="0.25">
      <c r="B3136" s="8"/>
    </row>
    <row r="3137" spans="2:2" x14ac:dyDescent="0.25">
      <c r="B3137" s="8"/>
    </row>
    <row r="3138" spans="2:2" x14ac:dyDescent="0.25">
      <c r="B3138" s="8"/>
    </row>
    <row r="3139" spans="2:2" x14ac:dyDescent="0.25">
      <c r="B3139" s="8"/>
    </row>
    <row r="3140" spans="2:2" x14ac:dyDescent="0.25">
      <c r="B3140" s="8"/>
    </row>
    <row r="3141" spans="2:2" x14ac:dyDescent="0.25">
      <c r="B3141" s="8"/>
    </row>
    <row r="3142" spans="2:2" x14ac:dyDescent="0.25">
      <c r="B3142" s="8"/>
    </row>
    <row r="3143" spans="2:2" x14ac:dyDescent="0.25">
      <c r="B3143" s="8"/>
    </row>
    <row r="3144" spans="2:2" x14ac:dyDescent="0.25">
      <c r="B3144" s="8"/>
    </row>
    <row r="3145" spans="2:2" x14ac:dyDescent="0.25">
      <c r="B3145" s="8"/>
    </row>
    <row r="3146" spans="2:2" x14ac:dyDescent="0.25">
      <c r="B3146" s="8"/>
    </row>
    <row r="3147" spans="2:2" x14ac:dyDescent="0.25">
      <c r="B3147" s="8"/>
    </row>
    <row r="3148" spans="2:2" x14ac:dyDescent="0.25">
      <c r="B3148" s="8"/>
    </row>
    <row r="3149" spans="2:2" x14ac:dyDescent="0.25">
      <c r="B3149" s="8"/>
    </row>
    <row r="3150" spans="2:2" x14ac:dyDescent="0.25">
      <c r="B3150" s="8"/>
    </row>
    <row r="3151" spans="2:2" x14ac:dyDescent="0.25">
      <c r="B3151" s="8"/>
    </row>
    <row r="3152" spans="2:2" x14ac:dyDescent="0.25">
      <c r="B3152" s="8"/>
    </row>
    <row r="3153" spans="2:2" x14ac:dyDescent="0.25">
      <c r="B3153" s="8"/>
    </row>
    <row r="3154" spans="2:2" x14ac:dyDescent="0.25">
      <c r="B3154" s="8"/>
    </row>
    <row r="3155" spans="2:2" x14ac:dyDescent="0.25">
      <c r="B3155" s="8"/>
    </row>
    <row r="3156" spans="2:2" x14ac:dyDescent="0.25">
      <c r="B3156" s="8"/>
    </row>
    <row r="3157" spans="2:2" x14ac:dyDescent="0.25">
      <c r="B3157" s="8"/>
    </row>
    <row r="3158" spans="2:2" x14ac:dyDescent="0.25">
      <c r="B3158" s="8"/>
    </row>
    <row r="3159" spans="2:2" x14ac:dyDescent="0.25">
      <c r="B3159" s="8"/>
    </row>
    <row r="3160" spans="2:2" x14ac:dyDescent="0.25">
      <c r="B3160" s="8"/>
    </row>
    <row r="3161" spans="2:2" x14ac:dyDescent="0.25">
      <c r="B3161" s="8"/>
    </row>
    <row r="3162" spans="2:2" x14ac:dyDescent="0.25">
      <c r="B3162" s="8"/>
    </row>
    <row r="3163" spans="2:2" x14ac:dyDescent="0.25">
      <c r="B3163" s="8"/>
    </row>
    <row r="3164" spans="2:2" x14ac:dyDescent="0.25">
      <c r="B3164" s="8"/>
    </row>
    <row r="3165" spans="2:2" x14ac:dyDescent="0.25">
      <c r="B3165" s="8"/>
    </row>
    <row r="3166" spans="2:2" x14ac:dyDescent="0.25">
      <c r="B3166" s="8"/>
    </row>
    <row r="3167" spans="2:2" x14ac:dyDescent="0.25">
      <c r="B3167" s="8"/>
    </row>
    <row r="3168" spans="2:2" x14ac:dyDescent="0.25">
      <c r="B3168" s="8"/>
    </row>
    <row r="3169" spans="2:2" x14ac:dyDescent="0.25">
      <c r="B3169" s="8"/>
    </row>
    <row r="3170" spans="2:2" x14ac:dyDescent="0.25">
      <c r="B3170" s="8"/>
    </row>
    <row r="3171" spans="2:2" x14ac:dyDescent="0.25">
      <c r="B3171" s="8"/>
    </row>
    <row r="3172" spans="2:2" x14ac:dyDescent="0.25">
      <c r="B3172" s="8"/>
    </row>
    <row r="3173" spans="2:2" x14ac:dyDescent="0.25">
      <c r="B3173" s="8"/>
    </row>
    <row r="3174" spans="2:2" x14ac:dyDescent="0.25">
      <c r="B3174" s="8"/>
    </row>
    <row r="3175" spans="2:2" x14ac:dyDescent="0.25">
      <c r="B3175" s="8"/>
    </row>
    <row r="3176" spans="2:2" x14ac:dyDescent="0.25">
      <c r="B3176" s="8"/>
    </row>
    <row r="3177" spans="2:2" x14ac:dyDescent="0.25">
      <c r="B3177" s="8"/>
    </row>
    <row r="3178" spans="2:2" x14ac:dyDescent="0.25">
      <c r="B3178" s="8"/>
    </row>
    <row r="3179" spans="2:2" x14ac:dyDescent="0.25">
      <c r="B3179" s="8"/>
    </row>
    <row r="3180" spans="2:2" x14ac:dyDescent="0.25">
      <c r="B3180" s="8"/>
    </row>
    <row r="3181" spans="2:2" x14ac:dyDescent="0.25">
      <c r="B3181" s="8"/>
    </row>
    <row r="3182" spans="2:2" x14ac:dyDescent="0.25">
      <c r="B3182" s="8"/>
    </row>
    <row r="3183" spans="2:2" x14ac:dyDescent="0.25">
      <c r="B3183" s="8"/>
    </row>
    <row r="3184" spans="2:2" x14ac:dyDescent="0.25">
      <c r="B3184" s="8"/>
    </row>
    <row r="3185" spans="2:2" x14ac:dyDescent="0.25">
      <c r="B3185" s="8"/>
    </row>
    <row r="3186" spans="2:2" x14ac:dyDescent="0.25">
      <c r="B3186" s="8"/>
    </row>
    <row r="3187" spans="2:2" x14ac:dyDescent="0.25">
      <c r="B3187" s="8"/>
    </row>
    <row r="3188" spans="2:2" x14ac:dyDescent="0.25">
      <c r="B3188" s="8"/>
    </row>
    <row r="3189" spans="2:2" x14ac:dyDescent="0.25">
      <c r="B3189" s="8"/>
    </row>
    <row r="3190" spans="2:2" x14ac:dyDescent="0.25">
      <c r="B3190" s="8"/>
    </row>
    <row r="3191" spans="2:2" x14ac:dyDescent="0.25">
      <c r="B3191" s="8"/>
    </row>
    <row r="3192" spans="2:2" x14ac:dyDescent="0.25">
      <c r="B3192" s="8"/>
    </row>
    <row r="3193" spans="2:2" x14ac:dyDescent="0.25">
      <c r="B3193" s="8"/>
    </row>
    <row r="3194" spans="2:2" x14ac:dyDescent="0.25">
      <c r="B3194" s="8"/>
    </row>
    <row r="3195" spans="2:2" x14ac:dyDescent="0.25">
      <c r="B3195" s="8"/>
    </row>
    <row r="3196" spans="2:2" x14ac:dyDescent="0.25">
      <c r="B3196" s="8"/>
    </row>
    <row r="3197" spans="2:2" x14ac:dyDescent="0.25">
      <c r="B3197" s="8"/>
    </row>
    <row r="3198" spans="2:2" x14ac:dyDescent="0.25">
      <c r="B3198" s="8"/>
    </row>
    <row r="3199" spans="2:2" x14ac:dyDescent="0.25">
      <c r="B3199" s="8"/>
    </row>
    <row r="3200" spans="2:2" x14ac:dyDescent="0.25">
      <c r="B3200" s="8"/>
    </row>
    <row r="3201" spans="2:2" x14ac:dyDescent="0.25">
      <c r="B3201" s="8"/>
    </row>
    <row r="3202" spans="2:2" x14ac:dyDescent="0.25">
      <c r="B3202" s="8"/>
    </row>
    <row r="3203" spans="2:2" x14ac:dyDescent="0.25">
      <c r="B3203" s="8"/>
    </row>
    <row r="3204" spans="2:2" x14ac:dyDescent="0.25">
      <c r="B3204" s="8"/>
    </row>
    <row r="3205" spans="2:2" x14ac:dyDescent="0.25">
      <c r="B3205" s="8"/>
    </row>
    <row r="3206" spans="2:2" x14ac:dyDescent="0.25">
      <c r="B3206" s="8"/>
    </row>
    <row r="3207" spans="2:2" x14ac:dyDescent="0.25">
      <c r="B3207" s="8"/>
    </row>
    <row r="3208" spans="2:2" x14ac:dyDescent="0.25">
      <c r="B3208" s="8"/>
    </row>
    <row r="3209" spans="2:2" x14ac:dyDescent="0.25">
      <c r="B3209" s="8"/>
    </row>
    <row r="3210" spans="2:2" x14ac:dyDescent="0.25">
      <c r="B3210" s="8"/>
    </row>
    <row r="3211" spans="2:2" x14ac:dyDescent="0.25">
      <c r="B3211" s="8"/>
    </row>
    <row r="3212" spans="2:2" x14ac:dyDescent="0.25">
      <c r="B3212" s="8"/>
    </row>
    <row r="3213" spans="2:2" x14ac:dyDescent="0.25">
      <c r="B3213" s="8"/>
    </row>
    <row r="3214" spans="2:2" x14ac:dyDescent="0.25">
      <c r="B3214" s="8"/>
    </row>
    <row r="3215" spans="2:2" x14ac:dyDescent="0.25">
      <c r="B3215" s="8"/>
    </row>
    <row r="3216" spans="2:2" x14ac:dyDescent="0.25">
      <c r="B3216" s="8"/>
    </row>
    <row r="3217" spans="2:2" x14ac:dyDescent="0.25">
      <c r="B3217" s="8"/>
    </row>
    <row r="3218" spans="2:2" x14ac:dyDescent="0.25">
      <c r="B3218" s="8"/>
    </row>
    <row r="3219" spans="2:2" x14ac:dyDescent="0.25">
      <c r="B3219" s="8"/>
    </row>
    <row r="3220" spans="2:2" x14ac:dyDescent="0.25">
      <c r="B3220" s="8"/>
    </row>
    <row r="3221" spans="2:2" x14ac:dyDescent="0.25">
      <c r="B3221" s="8"/>
    </row>
    <row r="3222" spans="2:2" x14ac:dyDescent="0.25">
      <c r="B3222" s="8"/>
    </row>
    <row r="3223" spans="2:2" x14ac:dyDescent="0.25">
      <c r="B3223" s="8"/>
    </row>
    <row r="3224" spans="2:2" x14ac:dyDescent="0.25">
      <c r="B3224" s="8"/>
    </row>
    <row r="3225" spans="2:2" x14ac:dyDescent="0.25">
      <c r="B3225" s="8"/>
    </row>
    <row r="3226" spans="2:2" x14ac:dyDescent="0.25">
      <c r="B3226" s="8"/>
    </row>
    <row r="3227" spans="2:2" x14ac:dyDescent="0.25">
      <c r="B3227" s="8"/>
    </row>
    <row r="3228" spans="2:2" x14ac:dyDescent="0.25">
      <c r="B3228" s="8"/>
    </row>
    <row r="3229" spans="2:2" x14ac:dyDescent="0.25">
      <c r="B3229" s="8"/>
    </row>
    <row r="3230" spans="2:2" x14ac:dyDescent="0.25">
      <c r="B3230" s="8"/>
    </row>
    <row r="3231" spans="2:2" x14ac:dyDescent="0.25">
      <c r="B3231" s="8"/>
    </row>
    <row r="3232" spans="2:2" x14ac:dyDescent="0.25">
      <c r="B3232" s="8"/>
    </row>
    <row r="3233" spans="2:2" x14ac:dyDescent="0.25">
      <c r="B3233" s="8"/>
    </row>
    <row r="3234" spans="2:2" x14ac:dyDescent="0.25">
      <c r="B3234" s="8"/>
    </row>
    <row r="3235" spans="2:2" x14ac:dyDescent="0.25">
      <c r="B3235" s="8"/>
    </row>
    <row r="3236" spans="2:2" x14ac:dyDescent="0.25">
      <c r="B3236" s="8"/>
    </row>
    <row r="3237" spans="2:2" x14ac:dyDescent="0.25">
      <c r="B3237" s="8"/>
    </row>
    <row r="3238" spans="2:2" x14ac:dyDescent="0.25">
      <c r="B3238" s="8"/>
    </row>
    <row r="3239" spans="2:2" x14ac:dyDescent="0.25">
      <c r="B3239" s="8"/>
    </row>
    <row r="3240" spans="2:2" x14ac:dyDescent="0.25">
      <c r="B3240" s="8"/>
    </row>
    <row r="3241" spans="2:2" x14ac:dyDescent="0.25">
      <c r="B3241" s="8"/>
    </row>
    <row r="3242" spans="2:2" x14ac:dyDescent="0.25">
      <c r="B3242" s="8"/>
    </row>
    <row r="3243" spans="2:2" x14ac:dyDescent="0.25">
      <c r="B3243" s="8"/>
    </row>
    <row r="3244" spans="2:2" x14ac:dyDescent="0.25">
      <c r="B3244" s="8"/>
    </row>
    <row r="3245" spans="2:2" x14ac:dyDescent="0.25">
      <c r="B3245" s="8"/>
    </row>
    <row r="3246" spans="2:2" x14ac:dyDescent="0.25">
      <c r="B3246" s="8"/>
    </row>
    <row r="3247" spans="2:2" x14ac:dyDescent="0.25">
      <c r="B3247" s="8"/>
    </row>
    <row r="3248" spans="2:2" x14ac:dyDescent="0.25">
      <c r="B3248" s="8"/>
    </row>
    <row r="3249" spans="2:2" x14ac:dyDescent="0.25">
      <c r="B3249" s="8"/>
    </row>
    <row r="3250" spans="2:2" x14ac:dyDescent="0.25">
      <c r="B3250" s="8"/>
    </row>
    <row r="3251" spans="2:2" x14ac:dyDescent="0.25">
      <c r="B3251" s="8"/>
    </row>
    <row r="3252" spans="2:2" x14ac:dyDescent="0.25">
      <c r="B3252" s="8"/>
    </row>
    <row r="3253" spans="2:2" x14ac:dyDescent="0.25">
      <c r="B3253" s="8"/>
    </row>
    <row r="3254" spans="2:2" x14ac:dyDescent="0.25">
      <c r="B3254" s="8"/>
    </row>
    <row r="3255" spans="2:2" x14ac:dyDescent="0.25">
      <c r="B3255" s="8"/>
    </row>
    <row r="3256" spans="2:2" x14ac:dyDescent="0.25">
      <c r="B3256" s="8"/>
    </row>
    <row r="3257" spans="2:2" x14ac:dyDescent="0.25">
      <c r="B3257" s="8"/>
    </row>
    <row r="3258" spans="2:2" x14ac:dyDescent="0.25">
      <c r="B3258" s="8"/>
    </row>
    <row r="3259" spans="2:2" x14ac:dyDescent="0.25">
      <c r="B3259" s="8"/>
    </row>
    <row r="3260" spans="2:2" x14ac:dyDescent="0.25">
      <c r="B3260" s="8"/>
    </row>
    <row r="3261" spans="2:2" x14ac:dyDescent="0.25">
      <c r="B3261" s="8"/>
    </row>
    <row r="3262" spans="2:2" x14ac:dyDescent="0.25">
      <c r="B3262" s="8"/>
    </row>
    <row r="3263" spans="2:2" x14ac:dyDescent="0.25">
      <c r="B3263" s="8"/>
    </row>
    <row r="3264" spans="2:2" x14ac:dyDescent="0.25">
      <c r="B3264" s="8"/>
    </row>
    <row r="3265" spans="2:2" x14ac:dyDescent="0.25">
      <c r="B3265" s="8"/>
    </row>
    <row r="3266" spans="2:2" x14ac:dyDescent="0.25">
      <c r="B3266" s="8"/>
    </row>
    <row r="3267" spans="2:2" x14ac:dyDescent="0.25">
      <c r="B3267" s="8"/>
    </row>
    <row r="3268" spans="2:2" x14ac:dyDescent="0.25">
      <c r="B3268" s="8"/>
    </row>
    <row r="3269" spans="2:2" x14ac:dyDescent="0.25">
      <c r="B3269" s="8"/>
    </row>
    <row r="3270" spans="2:2" x14ac:dyDescent="0.25">
      <c r="B3270" s="8"/>
    </row>
    <row r="3271" spans="2:2" x14ac:dyDescent="0.25">
      <c r="B3271" s="8"/>
    </row>
    <row r="3272" spans="2:2" x14ac:dyDescent="0.25">
      <c r="B3272" s="8"/>
    </row>
    <row r="3273" spans="2:2" x14ac:dyDescent="0.25">
      <c r="B3273" s="8"/>
    </row>
    <row r="3274" spans="2:2" x14ac:dyDescent="0.25">
      <c r="B3274" s="8"/>
    </row>
    <row r="3275" spans="2:2" x14ac:dyDescent="0.25">
      <c r="B3275" s="8"/>
    </row>
    <row r="3276" spans="2:2" x14ac:dyDescent="0.25">
      <c r="B3276" s="8"/>
    </row>
    <row r="3277" spans="2:2" x14ac:dyDescent="0.25">
      <c r="B3277" s="8"/>
    </row>
    <row r="3278" spans="2:2" x14ac:dyDescent="0.25">
      <c r="B3278" s="8"/>
    </row>
    <row r="3279" spans="2:2" x14ac:dyDescent="0.25">
      <c r="B3279" s="8"/>
    </row>
    <row r="3280" spans="2:2" x14ac:dyDescent="0.25">
      <c r="B3280" s="8"/>
    </row>
    <row r="3281" spans="2:2" x14ac:dyDescent="0.25">
      <c r="B3281" s="8"/>
    </row>
    <row r="3282" spans="2:2" x14ac:dyDescent="0.25">
      <c r="B3282" s="8"/>
    </row>
    <row r="3283" spans="2:2" x14ac:dyDescent="0.25">
      <c r="B3283" s="8"/>
    </row>
    <row r="3284" spans="2:2" x14ac:dyDescent="0.25">
      <c r="B3284" s="8"/>
    </row>
    <row r="3285" spans="2:2" x14ac:dyDescent="0.25">
      <c r="B3285" s="8"/>
    </row>
    <row r="3286" spans="2:2" x14ac:dyDescent="0.25">
      <c r="B3286" s="8"/>
    </row>
    <row r="3287" spans="2:2" x14ac:dyDescent="0.25">
      <c r="B3287" s="8"/>
    </row>
    <row r="3288" spans="2:2" x14ac:dyDescent="0.25">
      <c r="B3288" s="8"/>
    </row>
    <row r="3289" spans="2:2" x14ac:dyDescent="0.25">
      <c r="B3289" s="8"/>
    </row>
    <row r="3290" spans="2:2" x14ac:dyDescent="0.25">
      <c r="B3290" s="8"/>
    </row>
    <row r="3291" spans="2:2" x14ac:dyDescent="0.25">
      <c r="B3291" s="8"/>
    </row>
    <row r="3292" spans="2:2" x14ac:dyDescent="0.25">
      <c r="B3292" s="8"/>
    </row>
    <row r="3293" spans="2:2" x14ac:dyDescent="0.25">
      <c r="B3293" s="8"/>
    </row>
    <row r="3294" spans="2:2" x14ac:dyDescent="0.25">
      <c r="B3294" s="8"/>
    </row>
    <row r="3295" spans="2:2" x14ac:dyDescent="0.25">
      <c r="B3295" s="8"/>
    </row>
    <row r="3296" spans="2:2" x14ac:dyDescent="0.25">
      <c r="B3296" s="8"/>
    </row>
    <row r="3297" spans="2:2" x14ac:dyDescent="0.25">
      <c r="B3297" s="8"/>
    </row>
    <row r="3298" spans="2:2" x14ac:dyDescent="0.25">
      <c r="B3298" s="8"/>
    </row>
    <row r="3299" spans="2:2" x14ac:dyDescent="0.25">
      <c r="B3299" s="8"/>
    </row>
    <row r="3300" spans="2:2" x14ac:dyDescent="0.25">
      <c r="B3300" s="8"/>
    </row>
    <row r="3301" spans="2:2" x14ac:dyDescent="0.25">
      <c r="B3301" s="8"/>
    </row>
    <row r="3302" spans="2:2" x14ac:dyDescent="0.25">
      <c r="B3302" s="8"/>
    </row>
    <row r="3303" spans="2:2" x14ac:dyDescent="0.25">
      <c r="B3303" s="8"/>
    </row>
    <row r="3304" spans="2:2" x14ac:dyDescent="0.25">
      <c r="B3304" s="8"/>
    </row>
    <row r="3305" spans="2:2" x14ac:dyDescent="0.25">
      <c r="B3305" s="8"/>
    </row>
    <row r="3306" spans="2:2" x14ac:dyDescent="0.25">
      <c r="B3306" s="8"/>
    </row>
    <row r="3307" spans="2:2" x14ac:dyDescent="0.25">
      <c r="B3307" s="8"/>
    </row>
    <row r="3308" spans="2:2" x14ac:dyDescent="0.25">
      <c r="B3308" s="8"/>
    </row>
    <row r="3309" spans="2:2" x14ac:dyDescent="0.25">
      <c r="B3309" s="8"/>
    </row>
    <row r="3310" spans="2:2" x14ac:dyDescent="0.25">
      <c r="B3310" s="8"/>
    </row>
    <row r="3311" spans="2:2" x14ac:dyDescent="0.25">
      <c r="B3311" s="8"/>
    </row>
    <row r="3312" spans="2:2" x14ac:dyDescent="0.25">
      <c r="B3312" s="8"/>
    </row>
    <row r="3313" spans="2:2" x14ac:dyDescent="0.25">
      <c r="B3313" s="8"/>
    </row>
    <row r="3314" spans="2:2" x14ac:dyDescent="0.25">
      <c r="B3314" s="8"/>
    </row>
    <row r="3315" spans="2:2" x14ac:dyDescent="0.25">
      <c r="B3315" s="8"/>
    </row>
    <row r="3316" spans="2:2" x14ac:dyDescent="0.25">
      <c r="B3316" s="8"/>
    </row>
    <row r="3317" spans="2:2" x14ac:dyDescent="0.25">
      <c r="B3317" s="8"/>
    </row>
    <row r="3318" spans="2:2" x14ac:dyDescent="0.25">
      <c r="B3318" s="8"/>
    </row>
    <row r="3319" spans="2:2" x14ac:dyDescent="0.25">
      <c r="B3319" s="8"/>
    </row>
    <row r="3320" spans="2:2" x14ac:dyDescent="0.25">
      <c r="B3320" s="8"/>
    </row>
    <row r="3321" spans="2:2" x14ac:dyDescent="0.25">
      <c r="B3321" s="8"/>
    </row>
    <row r="3322" spans="2:2" x14ac:dyDescent="0.25">
      <c r="B3322" s="8"/>
    </row>
    <row r="3323" spans="2:2" x14ac:dyDescent="0.25">
      <c r="B3323" s="8"/>
    </row>
    <row r="3324" spans="2:2" x14ac:dyDescent="0.25">
      <c r="B3324" s="8"/>
    </row>
    <row r="3325" spans="2:2" x14ac:dyDescent="0.25">
      <c r="B3325" s="8"/>
    </row>
    <row r="3326" spans="2:2" x14ac:dyDescent="0.25">
      <c r="B3326" s="8"/>
    </row>
    <row r="3327" spans="2:2" x14ac:dyDescent="0.25">
      <c r="B3327" s="8"/>
    </row>
    <row r="3328" spans="2:2" x14ac:dyDescent="0.25">
      <c r="B3328" s="8"/>
    </row>
    <row r="3329" spans="2:2" x14ac:dyDescent="0.25">
      <c r="B3329" s="8"/>
    </row>
    <row r="3330" spans="2:2" x14ac:dyDescent="0.25">
      <c r="B3330" s="8"/>
    </row>
    <row r="3331" spans="2:2" x14ac:dyDescent="0.25">
      <c r="B3331" s="8"/>
    </row>
    <row r="3332" spans="2:2" x14ac:dyDescent="0.25">
      <c r="B3332" s="8"/>
    </row>
    <row r="3333" spans="2:2" x14ac:dyDescent="0.25">
      <c r="B3333" s="8"/>
    </row>
    <row r="3334" spans="2:2" x14ac:dyDescent="0.25">
      <c r="B3334" s="8"/>
    </row>
    <row r="3335" spans="2:2" x14ac:dyDescent="0.25">
      <c r="B3335" s="8"/>
    </row>
    <row r="3336" spans="2:2" x14ac:dyDescent="0.25">
      <c r="B3336" s="8"/>
    </row>
    <row r="3337" spans="2:2" x14ac:dyDescent="0.25">
      <c r="B3337" s="8"/>
    </row>
    <row r="3338" spans="2:2" x14ac:dyDescent="0.25">
      <c r="B3338" s="8"/>
    </row>
    <row r="3339" spans="2:2" x14ac:dyDescent="0.25">
      <c r="B3339" s="8"/>
    </row>
    <row r="3340" spans="2:2" x14ac:dyDescent="0.25">
      <c r="B3340" s="8"/>
    </row>
    <row r="3341" spans="2:2" x14ac:dyDescent="0.25">
      <c r="B3341" s="8"/>
    </row>
    <row r="3342" spans="2:2" x14ac:dyDescent="0.25">
      <c r="B3342" s="8"/>
    </row>
    <row r="3343" spans="2:2" x14ac:dyDescent="0.25">
      <c r="B3343" s="8"/>
    </row>
    <row r="3344" spans="2:2" x14ac:dyDescent="0.25">
      <c r="B3344" s="8"/>
    </row>
    <row r="3345" spans="2:2" x14ac:dyDescent="0.25">
      <c r="B3345" s="8"/>
    </row>
    <row r="3346" spans="2:2" x14ac:dyDescent="0.25">
      <c r="B3346" s="8"/>
    </row>
    <row r="3347" spans="2:2" x14ac:dyDescent="0.25">
      <c r="B3347" s="8"/>
    </row>
    <row r="3348" spans="2:2" x14ac:dyDescent="0.25">
      <c r="B3348" s="8"/>
    </row>
    <row r="3349" spans="2:2" x14ac:dyDescent="0.25">
      <c r="B3349" s="8"/>
    </row>
    <row r="3350" spans="2:2" x14ac:dyDescent="0.25">
      <c r="B3350" s="8"/>
    </row>
    <row r="3351" spans="2:2" x14ac:dyDescent="0.25">
      <c r="B3351" s="8"/>
    </row>
    <row r="3352" spans="2:2" x14ac:dyDescent="0.25">
      <c r="B3352" s="8"/>
    </row>
    <row r="3353" spans="2:2" x14ac:dyDescent="0.25">
      <c r="B3353" s="8"/>
    </row>
    <row r="3354" spans="2:2" x14ac:dyDescent="0.25">
      <c r="B3354" s="8"/>
    </row>
    <row r="3355" spans="2:2" x14ac:dyDescent="0.25">
      <c r="B3355" s="8"/>
    </row>
    <row r="3356" spans="2:2" x14ac:dyDescent="0.25">
      <c r="B3356" s="8"/>
    </row>
    <row r="3357" spans="2:2" x14ac:dyDescent="0.25">
      <c r="B3357" s="8"/>
    </row>
    <row r="3358" spans="2:2" x14ac:dyDescent="0.25">
      <c r="B3358" s="8"/>
    </row>
    <row r="3359" spans="2:2" x14ac:dyDescent="0.25">
      <c r="B3359" s="8"/>
    </row>
    <row r="3360" spans="2:2" x14ac:dyDescent="0.25">
      <c r="B3360" s="8"/>
    </row>
    <row r="3361" spans="2:2" x14ac:dyDescent="0.25">
      <c r="B3361" s="8"/>
    </row>
    <row r="3362" spans="2:2" x14ac:dyDescent="0.25">
      <c r="B3362" s="8"/>
    </row>
    <row r="3363" spans="2:2" x14ac:dyDescent="0.25">
      <c r="B3363" s="8"/>
    </row>
    <row r="3364" spans="2:2" x14ac:dyDescent="0.25">
      <c r="B3364" s="8"/>
    </row>
    <row r="3365" spans="2:2" x14ac:dyDescent="0.25">
      <c r="B3365" s="8"/>
    </row>
    <row r="3366" spans="2:2" x14ac:dyDescent="0.25">
      <c r="B3366" s="8"/>
    </row>
    <row r="3367" spans="2:2" x14ac:dyDescent="0.25">
      <c r="B3367" s="8"/>
    </row>
    <row r="3368" spans="2:2" x14ac:dyDescent="0.25">
      <c r="B3368" s="8"/>
    </row>
  </sheetData>
  <sortState ref="A2:E3370">
    <sortCondition ref="A2:A3370"/>
  </sortState>
  <hyperlinks>
    <hyperlink ref="B2" r:id="rId1" tooltip="Plantation Conclave - 2017 Raj Bhavan, Mumbai" display="https://www.youtube.com/watch?v=9aF65t9Qkjg" xr:uid="{32E6FBE9-61D1-4217-9DD3-E36376763937}"/>
    <hyperlink ref="B3" r:id="rId2" tooltip="Bike Rally with Sadhguru - Mumbai Rally For Rivers" display="https://www.youtube.com/watch?v=93_vxt3GDHA" xr:uid="{501EAF35-4795-4617-83B8-6BF3457BBD81}"/>
    <hyperlink ref="B4" r:id="rId3" tooltip="Rally For Rivers - Hyderabad Glimpses" display="https://www.youtube.com/watch?v=e4vGZo9REBA" xr:uid="{BC762AE7-DC95-4A73-A135-59E4873FD1C9}"/>
    <hyperlink ref="B5" r:id="rId4" tooltip="Solapur Welcome Sadhguru - Rally For Rivers" display="https://www.youtube.com/watch?v=pZWZb6E9HqE" xr:uid="{D1CB5BF9-1EF6-4468-AEA1-8F6E88AB8281}"/>
    <hyperlink ref="B6" r:id="rId5" tooltip="Students Chanting Nadi Sthuthi With Sadhguru" display="https://www.youtube.com/watch?v=O5uVCgb4o_Q" xr:uid="{C4FE9444-4197-460A-96C3-5D983AFA685A}"/>
    <hyperlink ref="B7" r:id="rId6" tooltip="Rally For Rivers - Vijayawada Glimpses" display="https://www.youtube.com/watch?v=XtbsoWA9DZY" xr:uid="{B51BDF12-BF54-482D-83DF-41AB1221B8D0}"/>
    <hyperlink ref="B8" r:id="rId7" tooltip="Rally For Rivers - Chennai Glimpses" display="https://www.youtube.com/watch?v=mjekd4noS1U" xr:uid="{848692EF-6DDB-4A93-AA8C-EEC02B9DCEDB}"/>
    <hyperlink ref="B9" r:id="rId8" tooltip="CM Chandrababu Naidu &amp; Dr. Rajendra Singh RallyforRivers" display="https://www.youtube.com/watch?v=lpsxkA2cvC8" xr:uid="{B61B26E2-F507-417B-98DA-077189AB4F97}"/>
    <hyperlink ref="B10" r:id="rId9" tooltip="Rally for Rivers - Day 12 - Hyderabad" display="https://www.youtube.com/watch?v=gJTlhZX4Hkc&amp;t=13016s" xr:uid="{44F2865A-C1B9-482A-8027-6971E91FB684}"/>
    <hyperlink ref="B11" r:id="rId10" tooltip="CM Chandrababu Naidu &amp; Dr. Rajendra Singh Rally for Rivers" display="https://www.youtube.com/watch?v=Qy0XLnt1fy0" xr:uid="{0CE31C72-18C0-412A-8E82-E8DD125014EC}"/>
    <hyperlink ref="B12" r:id="rId11" tooltip="Rally For Rivers - Thiruvananthapuram Glimpses" display="https://www.youtube.com/watch?v=kGAAAD87QHU" xr:uid="{92EE31B5-C0C3-4F60-B17E-8BA72E62E34C}"/>
    <hyperlink ref="B13" r:id="rId12" tooltip="Rally For Rivers - Bengaluru Glimpses" display="https://www.youtube.com/watch?v=MAbYineBfRE" xr:uid="{662C9019-3850-4AE4-8098-18031941E9E8}"/>
    <hyperlink ref="B14" r:id="rId13" tooltip="Rally For Rivers - Kanyakumari Glimpses" display="https://www.youtube.com/watch?v=CYeL5_bG1ZE" xr:uid="{553607EB-A022-44A5-BCAA-DF5C6746A1E5}"/>
    <hyperlink ref="B15" r:id="rId14" tooltip="Rally For Rivers - Mysore Glimpses" display="https://www.youtube.com/watch?v=VbBQa7cMmrI" xr:uid="{1567265A-C769-495E-A3E3-A41D32F56C08}"/>
    <hyperlink ref="B16" r:id="rId15" tooltip="Rally for Rivers - Day 11 - Vijayawada" display="https://www.youtube.com/watch?v=gNPquC9iG_Q&amp;t=80s" xr:uid="{A9C83D15-79AD-4984-A3D4-2992B70A002C}"/>
    <hyperlink ref="B17" r:id="rId16" tooltip="Rally for Rivers - Day 7 - Bengaluru" display="https://www.youtube.com/watch?v=sWgV3y52un0" xr:uid="{FF85DC8B-160D-4EA4-B0B8-2643A9040696}"/>
    <hyperlink ref="B18" r:id="rId17" tooltip="Sadhguru on a Motorcycle during Rally for Rivers" display="https://www.youtube.com/watch?v=9pUaOAphN5s" xr:uid="{E76A7468-299D-411C-90ED-6BD86C78E2CD}"/>
    <hyperlink ref="B19" r:id="rId18" tooltip="IIT Madras Students In Conversation with Sadhguru" display="https://www.youtube.com/watch?v=A_H3mNLX8Xc" xr:uid="{D1FA2DAF-2D6E-4F36-B13E-60A0E34912A9}"/>
    <hyperlink ref="B20" r:id="rId19" tooltip="Rally for Rivers - Day 8 - Chennai" display="https://www.youtube.com/watch?v=HNVvQij4r4E" xr:uid="{B81A39D2-6F29-4D47-835E-1EE309AB2D14}"/>
    <hyperlink ref="B21" r:id="rId20" tooltip="Rally for Rivers - Day 6 - Mysore" display="https://www.youtube.com/watch?v=_-xnZmJwkYc" xr:uid="{0C300705-029D-4A95-B307-970CA96BD463}"/>
    <hyperlink ref="B22" r:id="rId21" tooltip="Tamil - An Entire Civilization, Not Just a Language" display="https://www.youtube.com/watch?v=puRWLEvIszo" xr:uid="{B30EDAE8-C88E-4B94-9B03-1BB953C82790}"/>
    <hyperlink ref="B23" r:id="rId22" tooltip="The Southern Roots of the Rally" display="https://www.youtube.com/watch?v=_dxk_DhK8bo" xr:uid="{3F0D3120-CE7C-4A0B-ABFA-626C93FE2EB0}"/>
    <hyperlink ref="B24" r:id="rId23" tooltip="Rally for Rivers - Day 5 - Pondicherry" display="https://www.youtube.com/watch?v=Md8J3P5kQg8" xr:uid="{97066A40-E437-4E39-954F-4CC63F4DE640}"/>
    <hyperlink ref="B25" r:id="rId24" tooltip="Rally for Rivers - Day 4 - Tiruchirappalli" display="https://www.youtube.com/watch?v=SUdrxzTSSXE" xr:uid="{45BEED37-45C2-49D1-BE41-3F7F6BF6BE89}"/>
    <hyperlink ref="B26" r:id="rId25" tooltip="Rally for Rivers Day 3 - Thiruvananthapuram" display="https://www.youtube.com/watch?v=p4d593QWmA8" xr:uid="{9ED5AD43-B8D1-481F-B405-AA1AE925BB03}"/>
    <hyperlink ref="B27" r:id="rId26" tooltip="Hitting Land's End" display="https://www.youtube.com/watch?v=2JK7uAexvUg" xr:uid="{FCB42ADF-45A6-4F17-95B7-45AB04A7A90B}"/>
    <hyperlink ref="B28" r:id="rId27" tooltip="What is your Message on Religious Tolerance, Sadhguru?" display="https://www.youtube.com/watch?v=ijQd9mqMgCc" xr:uid="{E271D3C3-7079-4DDF-8C84-D20EEB5DE725}"/>
    <hyperlink ref="B29" r:id="rId28" tooltip="Rally for Rivers Day 2 - Kanyakumari" display="https://www.youtube.com/watch?v=WEmcHkB7VUk" xr:uid="{C1BF9A00-4971-4081-BB7E-1C03CE252B24}"/>
    <hyperlink ref="B30" r:id="rId29" tooltip="Rally for Rivers Flag-Off - Coimbatore Glimpses" display="https://www.youtube.com/watch?v=JTYhqegZ0og" xr:uid="{5FAF8112-8E89-42F8-AC36-5775634723C1}"/>
    <hyperlink ref="B31" r:id="rId30" tooltip="Rally for Rivers Day 2 - Madurai" display="https://www.youtube.com/watch?v=XfC9fuqIrnA" xr:uid="{ECD47280-B806-423C-996A-3E5E02D8A133}"/>
    <hyperlink ref="B32" r:id="rId31" tooltip="Rally for Rivers Day 1 - Flag off at Coimbatore" display="https://www.youtube.com/watch?v=BxVOOGeOuq0" xr:uid="{023DF28E-BE1B-4BB8-9F44-19A314DCED1C}"/>
    <hyperlink ref="B33" r:id="rId32" tooltip="Rally for Rivers - Save Our Soil" display="https://www.youtube.com/watch?v=F4-QgH_wHZw" xr:uid="{B1916BB9-E1BD-49E1-BE44-4C4D3762DBA5}"/>
    <hyperlink ref="B34" r:id="rId33" tooltip="It's Now or Never! Rally for Rivers" display="https://www.youtube.com/watch?v=G_8RwctMshw" xr:uid="{0231C6E0-59E7-4BE9-81A6-006476D39122}"/>
    <hyperlink ref="B35" r:id="rId34" tooltip="Supporting Entrepreneurship in Developing Nations" display="https://www.youtube.com/watch?v=An-3oRTlCvY" xr:uid="{9E39153D-372A-47FB-A599-EA80E7800675}"/>
    <hyperlink ref="B36" r:id="rId35" tooltip="Rally For Rivers Day - Sept 1st." display="https://www.youtube.com/watch?v=ImX6YDZlOLw" xr:uid="{0D644088-5498-4FBE-A1F7-25881C179FEB}"/>
    <hyperlink ref="B37" r:id="rId36" tooltip="Sadhguru on Pregnancy &amp; Motherhood" display="https://www.youtube.com/watch?v=_16_fWrQYMg" xr:uid="{00E50A96-D33B-4063-9C61-438DA9A22C23}"/>
    <hyperlink ref="B38" r:id="rId37" tooltip="Time &amp; Space: Concept or Reality?" display="https://www.youtube.com/watch?v=TIuhO3ng3hU" xr:uid="{2AC48FD0-C34A-4456-A993-F7C8ADCF9F5A}"/>
    <hyperlink ref="B39" r:id="rId38" tooltip="Sadhguru's Independence Day Message - 2017" display="https://www.youtube.com/watch?v=xBkn7-YopVI" xr:uid="{62F2683C-E8B6-4B23-B8AC-F918FF4F9A65}"/>
    <hyperlink ref="B40" r:id="rId39" tooltip="Sadhguru on Strategic Planning and Sustainable Business Development" display="https://www.youtube.com/watch?v=fvbLWfgnngg" xr:uid="{6F087B52-BA4F-4D94-A226-4510E652BA0D}"/>
    <hyperlink ref="B41" r:id="rId40" tooltip="Yoga in a Busy Life: Why is it Needed? - Sadhguru Answers" display="https://www.youtube.com/watch?v=fZ3s222e-sU" xr:uid="{7D5254E1-6E89-4389-8F44-FBAE995BAE05}"/>
    <hyperlink ref="B42" r:id="rId41" tooltip="What Does It Take to Reach Enlightenment?" display="https://www.youtube.com/watch?v=od4ugnkeTyw" xr:uid="{10C91C1E-92C9-4463-99B5-DCC00C22E0F3}"/>
    <hyperlink ref="B43" r:id="rId42" tooltip="What Doesn’t Work, Don’t Pass It On!" display="https://www.youtube.com/watch?v=9JXgb23tkvQ" xr:uid="{243FF7E1-C112-43E4-B969-B5F087B5D76B}"/>
    <hyperlink ref="B44" r:id="rId43" tooltip="Stop Raising the Bar of Survival: Sadhguru at MIT" display="https://www.youtube.com/watch?v=s4eSFy_5CRg" xr:uid="{3F90D4DA-210A-46DC-8EF7-B3C8EBF0161B}"/>
    <hyperlink ref="B45" r:id="rId44" tooltip="Rally for Rivers – Save India’s Lifelines" display="https://www.youtube.com/watch?v=_tg1OaK_JzM" xr:uid="{DD0550A7-2C4C-456C-8508-B6916E4FC109}"/>
    <hyperlink ref="B46" r:id="rId45" tooltip="Life Literacy - Perception Beyond Survival" display="https://www.youtube.com/watch?v=ocWwSArbytE" xr:uid="{5263BD0B-E9A0-4ABF-8574-03ECD5A7B68E}"/>
    <hyperlink ref="B47" r:id="rId46" tooltip="Physical Presence of Guru not Required" display="https://www.youtube.com/watch?v=2Veg6rHjaMw" xr:uid="{C08315C9-BFE0-4649-A1C7-18707F8F35E1}"/>
    <hyperlink ref="B48" r:id="rId47" tooltip="Investing in Interiority - Sadhguru on China’s Future" display="https://www.youtube.com/watch?v=e8yOgLdBZFE" xr:uid="{FBC97D48-7AA1-4E45-8CA5-D6C8445E04A0}"/>
    <hyperlink ref="B49" r:id="rId48" tooltip="Karma is not the Problem" display="https://www.youtube.com/watch?v=yjx1z2rzL34" xr:uid="{3B7DCF74-BCAB-4C35-BA16-97650B47FB91}"/>
    <hyperlink ref="B50" r:id="rId49" tooltip="Turning Up the Voltage" display="https://www.youtube.com/watch?v=tHl9jLqFUQI" xr:uid="{59180CAE-E502-4EF0-A7C6-5ED23CE924A9}"/>
    <hyperlink ref="B51" r:id="rId50" tooltip="Violence Against Women - Sadhguru Speaks" display="https://www.youtube.com/watch?v=IHJHVuQ5E5E" xr:uid="{BB72A4DA-4AF8-4162-85D6-ED86758C7EB1}"/>
    <hyperlink ref="B52" r:id="rId51" tooltip="Love a Chemical Hijack - Shekhar Kapur with Sadhguru" display="https://www.youtube.com/watch?v=ndMz7LiSRhw" xr:uid="{19B021DA-EE30-45F0-8076-E40BCF4D4A4F}"/>
    <hyperlink ref="B53" r:id="rId52" tooltip="Twilight Moments - Pancha Bhuta Aradhana" display="https://www.youtube.com/watch?v=coX6aUiBunw" xr:uid="{D697BD44-469E-4D9A-88B7-58505E36594F}"/>
    <hyperlink ref="B54" r:id="rId53" tooltip="Adiyogi Alayam –  Establishing a Sacred Space" display="https://www.youtube.com/watch?v=q7JlZxcH_i4" xr:uid="{D74368D5-E743-4308-B927-4DEFC7C005CC}"/>
    <hyperlink ref="B55" r:id="rId54" tooltip="Shekhar Kapur asks Sadhguru about Death" display="https://www.youtube.com/watch?v=5GnUWkrEXVs" xr:uid="{6ED9A320-9394-4923-97E1-15DADAD80D90}"/>
    <hyperlink ref="B56" r:id="rId55" tooltip="Sadhguru's Enlightenment - In His Own Words" display="https://www.youtube.com/watch?v=p5nzZEOm2YE" xr:uid="{AEB9A4AA-752C-41D5-86E3-E653C73C9A9B}"/>
    <hyperlink ref="B57" r:id="rId56" tooltip="Twilight Moments - Adiyogi Alayam" display="https://www.youtube.com/watch?v=dDxk_qVS6H0" xr:uid="{F18F9DBB-7514-4FE9-8606-9F1D42ADA5BD}"/>
    <hyperlink ref="B58" r:id="rId57" tooltip="Fighting Your Own Thoughts" display="https://www.youtube.com/watch?v=CmVQuiT0OTw" xr:uid="{2978116A-B4CA-49ED-A0CE-198888001E5C}"/>
    <hyperlink ref="B59" r:id="rId58" tooltip="Mystic Eye with Sadhguru in Chennai on 20th Aug, 2017" display="https://www.youtube.com/watch?v=ab16_RHzTL4" xr:uid="{CF6D06C5-64DB-492E-AEA8-370686306838}"/>
    <hyperlink ref="B60" r:id="rId59" tooltip="Spirituality is not a Disability" display="https://www.youtube.com/watch?v=if9G7Tt-sZE" xr:uid="{69697B45-7D65-46FA-B73B-70093B134D3D}"/>
    <hyperlink ref="B61" r:id="rId60" tooltip="Seeking a Deeper Experience of Life" display="https://www.youtube.com/watch?v=Ds5l8U_ZjlI" xr:uid="{C924337A-9EA9-480E-ACC6-5430F8D13839}"/>
    <hyperlink ref="B62" r:id="rId61" tooltip="Don’t Use an Airplane as a Bullock Cart" display="https://www.youtube.com/watch?v=pGp0-l7ybbg" xr:uid="{AA73CAE2-F093-4A7F-B38F-80B31E6C06C5}"/>
    <hyperlink ref="B63" r:id="rId62" tooltip="Rally for Rivers - Campaign Launch by Sadhguru" display="https://www.youtube.com/watch?v=k9dkhESbi5A" xr:uid="{0C2C4C3C-E315-44A5-A615-33DA6ED22857}"/>
    <hyperlink ref="B64" r:id="rId63" tooltip="Evolving into Consciousness" display="https://www.youtube.com/watch?v=A8ugf6olz3M" xr:uid="{63D71CD3-631C-4089-B56A-27D77E47CA16}"/>
    <hyperlink ref="B65" r:id="rId64" tooltip="Keeping Your Tricks Aside" display="https://www.youtube.com/watch?v=0hSCclbhNN4" xr:uid="{80D80AE8-2D09-4A43-91B5-E737D7065D39}"/>
    <hyperlink ref="B66" r:id="rId65" tooltip="Guru Purnima with Sadhguru (2017) - Live" display="https://www.youtube.com/watch?v=_YeKLnNv10o" xr:uid="{81C7AA15-BB53-489F-8F39-05B0D8155D31}"/>
    <hyperlink ref="B67" r:id="rId66" tooltip="From “Only Human” to “I Am Human!”" display="https://www.youtube.com/watch?v=a9ClS6n6cuM" xr:uid="{3F211EB8-0238-4357-8697-3A753D9B6694}"/>
    <hyperlink ref="B68" r:id="rId67" tooltip="Taking Charge of Prana" display="https://www.youtube.com/watch?v=GvIhe7-wsUQ" xr:uid="{A10D16BE-DB1B-4C0C-9371-9EE02630A5E1}"/>
    <hyperlink ref="B69" r:id="rId68" tooltip="Like and Dislike, the Basis of Bondage" display="https://www.youtube.com/watch?v=UgWTQ03HgBA" xr:uid="{425FB40E-DD2A-485C-BB10-4838F658F0BF}"/>
    <hyperlink ref="B70" r:id="rId69" tooltip="Shiva – Perception Beyond the Physical" display="https://www.youtube.com/watch?v=w2Qr6P-_3Qk" xr:uid="{7734AB5F-E0E9-4B7D-ADCD-49BFC7FFD444}"/>
    <hyperlink ref="B71" r:id="rId70" tooltip="Offering Yoga to our Soldiers" display="https://www.youtube.com/watch?v=8_NFRDQrPpE" xr:uid="{DFDF776C-7704-4542-B1C7-EDF919DEFFEF}"/>
    <hyperlink ref="B72" r:id="rId71" tooltip="Why Yogis Should Run the World" display="https://www.youtube.com/watch?v=8bVHgY4doDo" xr:uid="{409017DD-57AC-4CE2-B46A-BFDB0CA4F9B7}"/>
    <hyperlink ref="B73" r:id="rId72" tooltip="Sadhguru Speaks: Kashmir Stone Pelting Incident" display="https://www.youtube.com/watch?v=_4D_7K9_64o" xr:uid="{1F29E10A-AA39-4246-AC00-B2D7CC2F38F0}"/>
    <hyperlink ref="B74" r:id="rId73" tooltip="Taking Charge of Your 98%" display="https://www.youtube.com/watch?v=fAxu0w4WWqs" xr:uid="{9B06ABF2-2C9C-4951-83B8-A81CF344B179}"/>
    <hyperlink ref="B75" r:id="rId74" tooltip="Why Do We Offer Milk or Honey on Shivalinga?" display="https://www.youtube.com/watch?v=35g7mzkf_U8" xr:uid="{BEADC281-2346-45D0-97CF-48557D139C1B}"/>
    <hyperlink ref="B76" r:id="rId75" tooltip="Sadhguru’s Message for International Day of Yoga 2017" display="https://www.youtube.com/watch?v=dITsguJFQoc" xr:uid="{D197E175-C628-4040-8F99-BFD2107B1915}"/>
    <hyperlink ref="B77" r:id="rId76" tooltip="International Day of Yoga 2017 - Live from Isha Yoga Center" display="https://www.youtube.com/watch?v=Tl3LSdatgdw" xr:uid="{76E0755B-DFD7-48FA-A7FC-62BA5AFDE49A}"/>
    <hyperlink ref="B78" r:id="rId77" tooltip="Four Paths of Yoga" display="https://www.youtube.com/watch?v=mYqKjsrFmJA" xr:uid="{41F04250-2756-4982-9DF8-8D5DC8CAE9D9}"/>
    <hyperlink ref="B79" r:id="rId78" tooltip="Truth is a Natural Happening" display="https://www.youtube.com/watch?v=zM4qUybIChY" xr:uid="{7463E768-8F29-4634-92F0-6FADEA9345CF}"/>
    <hyperlink ref="B80" r:id="rId79" tooltip="Yoga for Children and Soldiers" display="https://www.youtube.com/watch?v=cB3O2OTCUTM" xr:uid="{EF469A0B-EE29-4EAA-AE0C-FB1FFDB781C3}"/>
    <hyperlink ref="B81" r:id="rId80" tooltip="India's BSF Officers in Conversation with Sadhguru [Full Episode]" display="https://www.youtube.com/watch?v=JIyzd_2KPZc&amp;t=180s" xr:uid="{B5B72DFD-FCC6-4898-AAA9-1BF74BEB470E}"/>
    <hyperlink ref="B82" r:id="rId81" tooltip="Addressing Inequality and Wealth Distribution" display="https://www.youtube.com/watch?v=fGAG9K9D9tI" xr:uid="{FFE42A71-D6A4-4137-A235-DD5EA34AF071}"/>
    <hyperlink ref="B83" r:id="rId82" tooltip="Exploring Life Beyond Survival" display="https://www.youtube.com/watch?v=gAyiBTGuc10" xr:uid="{680F2CD0-BAF7-4077-A43B-EC7832978B78}"/>
    <hyperlink ref="B84" r:id="rId83" tooltip="Rapid Fire Round – Karan Johar with Sadhguru" display="https://www.youtube.com/watch?v=o2dY1VW14lw" xr:uid="{E6DA4A89-A84F-4387-8910-C6407F697756}"/>
    <hyperlink ref="B85" r:id="rId84" tooltip="Sadhguru's Motorcycle Journeys Across India" display="https://www.youtube.com/watch?v=VRw8oOWZtjc" xr:uid="{12B884BC-8B5A-48EB-AA78-B146ABF3EE96}"/>
    <hyperlink ref="B86" r:id="rId85" tooltip="112 ft Adiyogi - Exuberant yet Equanimous" display="https://www.youtube.com/watch?v=SS7NExricYw" xr:uid="{E222E825-5B79-4734-8422-70643B1416F4}"/>
    <hyperlink ref="B87" r:id="rId86" tooltip="Our Environment is Our Life" display="https://www.youtube.com/watch?v=6DTJ5h3vx6o" xr:uid="{CF97B953-B744-4CCE-BCDC-C1D1C740511B}"/>
    <hyperlink ref="B88" r:id="rId87" tooltip="Karan Johar In Conversation with Sadhguru - Live from Mumbai - June 4, 2017" display="https://www.youtube.com/watch?v=dkZ6L8LMHX8" xr:uid="{03649D2D-5B19-4DF9-A1A1-1C861AB3EB1D}"/>
    <hyperlink ref="B89" r:id="rId88" tooltip="Is Yoga a Solution for Discrimination? Mr. Pravin Gordhan with Sadhguru" display="https://www.youtube.com/watch?v=rj7nbq_1E-Y" xr:uid="{5952B80C-D5C6-409C-BD67-592AAC70037F}"/>
    <hyperlink ref="B90" r:id="rId89" tooltip="Supporting Your Child’s Success" display="https://www.youtube.com/watch?v=Zz1xKXGreoo" xr:uid="{880B0F3D-7BC8-4611-AF98-5C96D90FA119}"/>
    <hyperlink ref="B91" r:id="rId90" tooltip="No Problems! Only Possibilities" display="https://www.youtube.com/watch?v=8OAnyTVQ4vc" xr:uid="{50F56921-4B77-40A3-A74A-5006DEDB13C1}"/>
    <hyperlink ref="B92" r:id="rId91" tooltip="Time for a Life Audit" display="https://www.youtube.com/watch?v=3GXnl-PiO5U" xr:uid="{A9CFA6BA-E690-48BD-9508-F43608DC9D54}"/>
    <hyperlink ref="B93" r:id="rId92" tooltip="Why Do People Get Thyroid Problems?" display="https://www.youtube.com/watch?v=3VZF-F6LRwU" xr:uid="{52A683D4-78AA-4C9C-8FB0-BC52B9FB430D}"/>
    <hyperlink ref="B94" r:id="rId93" tooltip="Just Get There!" display="https://www.youtube.com/watch?v=g8iR2MWw5cw" xr:uid="{C62B580C-CD2C-4906-BD3B-F5D604C53A66}"/>
    <hyperlink ref="B95" r:id="rId94" tooltip="Arranging Efficiency" display="https://www.youtube.com/watch?v=1otz9d702PQ" xr:uid="{38B3BFD2-44B8-4D1A-8725-BBCFDE8B1CEC}"/>
    <hyperlink ref="B96" r:id="rId95" tooltip="Becoming Sensitive to Life" display="https://www.youtube.com/watch?v=te6Iu63dcsw" xr:uid="{2538739F-35DF-4017-8D46-B19928BC09ED}"/>
    <hyperlink ref="B97" r:id="rId96" tooltip="When The Land Heats Up" display="https://www.youtube.com/watch?v=etbMY2hrCLk" xr:uid="{0D615EE1-896D-446A-9E4D-3ED06E76159E}"/>
    <hyperlink ref="B98" r:id="rId97" tooltip="Motherhood - The Beauty of Inclusion" display="https://www.youtube.com/watch?v=Fi9VV9FHOkY" xr:uid="{B5A18173-8D73-4CE2-8724-D9B71008A8F3}"/>
    <hyperlink ref="B99" r:id="rId98" tooltip="What it Means to be a Full-Fledged Human Being" display="https://www.youtube.com/watch?v=9wxU26imCDU" xr:uid="{6ABFEBF4-7061-45BE-B47F-268A366E5985}"/>
    <hyperlink ref="B100" r:id="rId99" tooltip="The Story of Gautama Buddha’s Awakening – Buddha Purnima 2017" display="https://www.youtube.com/watch?v=rPoet-y4a5U" xr:uid="{6CAA7B50-165D-47C0-BCD6-7D63B420626F}"/>
    <hyperlink ref="B101" r:id="rId100" tooltip="Buddha Purnima: How Gautama Became a Buddha" display="https://www.youtube.com/watch?v=_8Bb2xvasxM" xr:uid="{7811E848-C6CD-4FE1-A6C7-6B1073319932}"/>
    <hyperlink ref="B102" r:id="rId101" tooltip="Dr. Ben Doolittle in Conversation with Sadhguru at Yale School of Medicine" display="https://www.youtube.com/watch?v=gUt8OOkpJwU" xr:uid="{794EAC13-AA84-404A-8723-28C7571FE82D}"/>
    <hyperlink ref="B103" r:id="rId102" tooltip="Sadhguru Addresses “Innovating India’s Schooling” Conference" display="https://www.youtube.com/watch?v=yvlMX-9JGq0" xr:uid="{DA3BCEE8-48F7-4B0A-B67A-67AE99B8B2A1}"/>
    <hyperlink ref="B104" r:id="rId103" tooltip="Making Of A Nation: Sadhguru At Raj Nivas, Puducherry, Apr 2017" display="https://www.youtube.com/watch?v=9H0vbRJ2xdQ" xr:uid="{09E926CD-C3A3-46D0-9A2D-F2989D088CFA}"/>
    <hyperlink ref="B105" r:id="rId104" tooltip="Social Justice Through Individual Wellbeing - Mr. Pravin Gordhan In Conversation with Sadhguru" display="https://www.youtube.com/watch?v=GNzIB0QXpNE" xr:uid="{F896F1A0-BA59-42B3-8FB0-92E57929199B}"/>
    <hyperlink ref="B106" r:id="rId105" tooltip="Kiran Mazumdar-Shaw In Conversation with Sadhguru, 2017" display="https://www.youtube.com/watch?v=vR2CclEUVc0" xr:uid="{54F25841-CC1E-440E-9CA8-97CE46CD1173}"/>
    <hyperlink ref="B107" r:id="rId106" tooltip="Changing the System - IIT Delhi Students with Sadhguru, 2017" display="https://www.youtube.com/watch?v=qElRoK4rKcQ" xr:uid="{6F9C8E44-B931-43C5-A333-D95F4915524A}"/>
    <hyperlink ref="B108" r:id="rId107" tooltip="Are You Seeking Solutions or Dissolution? - IIT Delhi Students with Sadhguru, 2017" display="https://www.youtube.com/watch?v=3eaEQ2CgKuc" xr:uid="{30578FEF-87BD-4C26-ADD2-8BCDE6EA2281}"/>
    <hyperlink ref="B109" r:id="rId108" tooltip="Make Yourself a Solution, Not a Problem - IIT Delhi Students with Sadhguru, 2017" display="https://www.youtube.com/watch?v=6CkXDg1hmRc" xr:uid="{24CBEAE8-4F47-4B09-B6C4-0E09AF3B4881}"/>
    <hyperlink ref="B110" r:id="rId109" tooltip="Our Amazing Earth" display="https://www.youtube.com/watch?v=TD37CH3Dc-w" xr:uid="{CCDC30F2-E96D-4C3B-9CDD-C35E56F013AE}"/>
    <hyperlink ref="B111" r:id="rId110" tooltip="India Outgrowing Poverty Mindset - IIT Delhi Students with Sadhguru, 2017" display="https://www.youtube.com/watch?v=RTr49FVzrEY" xr:uid="{EF03113E-14D9-4D69-A779-B17EA2216A76}"/>
    <hyperlink ref="B112" r:id="rId111" tooltip="Puducherry can Become an Example for the Country" display="https://www.youtube.com/watch?v=DTwdhSiu3ck" xr:uid="{00D5AD7E-B66F-48CC-A7E8-BFFF5D9BD467}"/>
    <hyperlink ref="B113" r:id="rId112" tooltip="Great Society Comes From Great Individuals - IIT Delhi Students with Sadhguru, 2017" display="https://www.youtube.com/watch?v=vDrjJDJMvr0" xr:uid="{451DAD28-64F4-4464-B3F2-65B23426A854}"/>
    <hyperlink ref="B114" r:id="rId113" tooltip="Youth and Addiction: Are You on Push Start or Self Start? - IIT Delhi Students with Sadhguru, 2017" display="https://www.youtube.com/watch?v=i2NL_GBj9yw" xr:uid="{0117E063-269E-40AE-AC30-4F9F6624C85C}"/>
    <hyperlink ref="B115" r:id="rId114" tooltip="Paying the Same Level of Attention to Everything" display="https://www.youtube.com/watch?v=HIkgY0Rz1jU" xr:uid="{179D686F-262F-4E39-BF95-660459BEF5D2}"/>
    <hyperlink ref="B116" r:id="rId115" tooltip="Is Shiva Universal?" display="https://www.youtube.com/watch?v=7jpWtFJ-uvk" xr:uid="{E5628A1F-FDE5-43BF-9877-23C8888907E8}"/>
    <hyperlink ref="B117" r:id="rId116" tooltip="Sadhguru Receiving the Padma Vibhushan" display="https://www.youtube.com/watch?v=-_PBoCuIKXU" xr:uid="{2149F90D-C7FE-4A79-9EDE-CE20D53DDC8E}"/>
    <hyperlink ref="B118" r:id="rId117" tooltip="Finding Expression to India’s Intellectual Wealth" display="https://www.youtube.com/watch?v=-m946ymL2gI" xr:uid="{12843118-B699-46BC-AC2E-E1409244DDF5}"/>
    <hyperlink ref="B119" r:id="rId118" tooltip="Who is a Good Student? Who is a Good Guru? - Subhash Ghai in Conversation with Sadhguru" display="https://www.youtube.com/watch?v=pHAW1ppiWq0" xr:uid="{A3D91B0F-40CD-45E7-B662-99856441A31F}"/>
    <hyperlink ref="B120" r:id="rId119" tooltip="Has Our Greed Overtaken Us? Sadhguru on Indian Farmers' Plight" display="https://www.youtube.com/watch?v=1sjeOLfKEGE" xr:uid="{63E663D7-D0A5-4A9D-A9FF-613313E1F19B}"/>
    <hyperlink ref="B121" r:id="rId120" tooltip="A Story of Ashtavakra and Janaka Maharaj's Relationship" display="https://www.youtube.com/watch?v=WQRKRKmUjls" xr:uid="{AFEBF774-3361-4B75-8212-4538B229188F}"/>
    <hyperlink ref="B122" r:id="rId121" tooltip="Sri Rama's Life - A Lesson in Inner Management" display="https://www.youtube.com/watch?v=NxwspcPEi8U" xr:uid="{2416E5E3-9985-434E-9AAE-7A7222CA1E55}"/>
    <hyperlink ref="B123" r:id="rId122" tooltip="Loosen the Grip!" display="https://www.youtube.com/watch?v=HZOzruxA6bA" xr:uid="{DF8902FF-2D6B-48C8-A395-458C145195D7}"/>
    <hyperlink ref="B124" r:id="rId123" tooltip="A Joint Vision for India and East Africa" display="https://www.youtube.com/watch?v=DD-EikEPw4E" xr:uid="{E7A826D5-8B11-4859-AADA-8C7F21470E30}"/>
    <hyperlink ref="B125" r:id="rId124" tooltip="Life’s Longing: Sadhguru on “Youth and Truth” at IIT Delhi" display="https://www.youtube.com/watch?v=UVC_nFv3n5U" xr:uid="{62BFBC74-1AC5-46E8-B024-5DDECEBD2749}"/>
    <hyperlink ref="B126" r:id="rId125" tooltip="When God Becomes Your Slave" display="https://www.youtube.com/watch?v=kjrPQQWtCog" xr:uid="{227F3E65-8FDB-4028-9DE2-25D05EFBF0EA}"/>
    <hyperlink ref="B127" r:id="rId126" tooltip="How Do You Handle Teenagers?" display="https://www.youtube.com/watch?v=AagqaAQebKk" xr:uid="{E1F778F9-C19B-4041-9224-CEAEB2E52954}"/>
    <hyperlink ref="B128" r:id="rId127" tooltip="BHAVYA Bharat" display="https://www.youtube.com/watch?v=v87zRhmvIBo" xr:uid="{09EF9185-6B50-429D-AE85-8F9ED4593CFF}"/>
    <hyperlink ref="B129" r:id="rId128" tooltip="Memory &amp; Imagination - Possibilities Not Problems" display="https://www.youtube.com/watch?v=wNaFvx68ZwI" xr:uid="{33A2A632-9DB4-4D55-834D-0DDBA1EA6141}"/>
    <hyperlink ref="B130" r:id="rId129" tooltip="Give Up Your Conclusions" display="https://www.youtube.com/watch?v=nNcFquUuKww" xr:uid="{604A8F7E-F805-43AF-ACFC-13739038576D}"/>
    <hyperlink ref="B131" r:id="rId130" tooltip="Children and Nature - Sadhguru in Dubai" display="https://www.youtube.com/watch?v=G8BdYALTyww" xr:uid="{AE7D8FF2-1460-4954-BE1A-431BEEF35C8F}"/>
    <hyperlink ref="B132" r:id="rId131" tooltip="Sadhguru in Dubai: Truth is the Only Authority" display="https://www.youtube.com/watch?v=1noRz1YdjAI" xr:uid="{520B0BB8-D8F5-4D6C-8596-DAAA6D8BE73A}"/>
    <hyperlink ref="B133" r:id="rId132" tooltip="What Sitting With Me Really Means" display="https://www.youtube.com/watch?v=3KVjedMf5J4" xr:uid="{C6510A6A-7D4A-4D7D-ACE5-C968A41895CC}"/>
    <hyperlink ref="B134" r:id="rId133" tooltip="When Religions Collapse" display="https://www.youtube.com/watch?v=hnWKGMNLHio" xr:uid="{A735D4B4-7DFD-4415-BF99-B341CDD4E5BC}"/>
    <hyperlink ref="B135" r:id="rId134" tooltip="Holi - Celebrating the Exuberance of Life" display="https://www.youtube.com/watch?v=BR7xSqOBxPo" xr:uid="{1EBB976E-BF30-4B13-A5F3-5398C17CD030}"/>
    <hyperlink ref="B136" r:id="rId135" tooltip="Adiyogi's Vision for Humanity" display="https://www.youtube.com/watch?v=h-tBErY7ZGE" xr:uid="{9E3BF084-10D4-4727-8D71-8C5664AE1D5D}"/>
    <hyperlink ref="B137" r:id="rId136" tooltip="Arnab With Sadhguru - In Conversation with the Mystic, 2017" display="https://www.youtube.com/watch?v=u16jxs_NM2c" xr:uid="{4D37D50D-FB5A-42D8-BCC1-FE8CD7749EE4}"/>
    <hyperlink ref="B138" r:id="rId137" tooltip="What Yoga Actually Means" display="https://www.youtube.com/watch?v=00lxYuPrvnA" xr:uid="{A6049321-A7E0-44B8-B94E-BFDA7ED57FAB}"/>
    <hyperlink ref="B139" r:id="rId138" tooltip="Piyush Pandey in Conversation with Sadhguru - TRRAIN Awards" display="https://www.youtube.com/watch?v=wsTlv9oyhT4" xr:uid="{B3C27C72-3860-41C8-AFD4-F8EF6BB1D4CD}"/>
    <hyperlink ref="B140" r:id="rId139" tooltip="Youth &amp; Truth - IIT Students in Conversation with Sadhguru" display="https://www.youtube.com/watch?v=HqASokIXtQ4" xr:uid="{62F2E7C1-46B7-449E-BC63-F73D430CA56E}"/>
    <hyperlink ref="B141" r:id="rId140" tooltip="&quot;The Ideal Education&quot; - Sir Ken Robinson with Sadhguru" display="https://www.youtube.com/watch?v=PAaWZTFRP9Q" xr:uid="{BCB9B283-FA65-4D18-9207-4469033AB34F}"/>
    <hyperlink ref="B142" r:id="rId141" tooltip="Why Was Krishna Such a Mischievous Child" display="https://www.youtube.com/watch?v=twL4OsI-tM8" xr:uid="{07AFCB04-8C57-4C9A-B670-1044F972D13C}"/>
    <hyperlink ref="B143" r:id="rId142" tooltip="How to Deal with your Humbug? Just Discard It!" display="https://www.youtube.com/watch?v=DPrSSQcCjj0" xr:uid="{C6E86F69-6E5E-45E5-B0AF-E7D15A4EE1B7}"/>
    <hyperlink ref="B144" r:id="rId143" tooltip="Inner Engineering With Sadhguru -Tampa &amp; Vancouver Spring 2017" display="https://www.youtube.com/watch?v=asRw7zYKFAQ" xr:uid="{1F455E7A-609D-4809-B869-8F07544576F6}"/>
    <hyperlink ref="B145" r:id="rId144" tooltip="Becoming a Source of Bliss" display="https://www.youtube.com/watch?v=pK1ZC9eaWFM" xr:uid="{C4316EDE-202D-4FA0-AF1F-552419ABA78C}"/>
    <hyperlink ref="B146" r:id="rId145" tooltip="Consecration of Adiyogi on Mahashivratri" display="https://www.youtube.com/watch?v=a1cwTADqt9A" xr:uid="{DDEAA3EB-5CDE-4AC1-9F0B-DA270D83FB26}"/>
    <hyperlink ref="B147" r:id="rId146" tooltip="Adiyogi – Breaking the Barriers" display="https://www.youtube.com/watch?v=hupH1zvf-8k" xr:uid="{DED1AB35-4804-430C-A3B6-EF9A23FEC85D}"/>
    <hyperlink ref="B148" r:id="rId147" tooltip="Untangling the Knots of Life" display="https://www.youtube.com/watch?v=Wiba2qR3tfQ" xr:uid="{6C32FE4B-86EE-4E09-9F2F-275F7D05A7FF}"/>
    <hyperlink ref="B149" r:id="rId148" tooltip="Adiyogi Chronicles: Offering Gurudakshina" display="https://www.youtube.com/watch?v=hI0Pm4Zu-k8" xr:uid="{B93900A1-6467-48B9-AD66-D0560042ED57}"/>
    <hyperlink ref="B150" r:id="rId149" tooltip="Resisting Change is Resisting Life" display="https://www.youtube.com/watch?v=5iqqLLefHsc" xr:uid="{4D8A2C36-3BFF-4FCD-8E7A-3DD7804AA2CF}"/>
    <hyperlink ref="B151" r:id="rId150" tooltip="Spiritual Life is a Spirited Life!" display="https://www.youtube.com/watch?v=CR5HtTsUl5E" xr:uid="{15895942-B652-4794-A275-A499903088BC}"/>
    <hyperlink ref="B152" r:id="rId151" tooltip="Consecration of Adiyogi on Mahashivratri" display="https://www.youtube.com/watch?v=gj-bxPfzjAI" xr:uid="{E299F6B1-647B-4E74-83DB-9D3CB139E3A1}"/>
    <hyperlink ref="B153" r:id="rId152" tooltip="Mahashivratri Glimpses 2016" display="https://www.youtube.com/watch?v=NJoGsA0HY9Q" xr:uid="{04A57719-011C-420F-8712-8032CD5B46F4}"/>
    <hyperlink ref="B154" r:id="rId153" tooltip="Learn Yoga Namaskar" display="https://www.youtube.com/watch?v=Opw9G1qKCcM" xr:uid="{1EC1E299-F1EF-4DBB-AA5B-7F80C833ACD8}"/>
    <hyperlink ref="B155" r:id="rId154" tooltip="Asleep, or Just Pretending?" display="https://www.youtube.com/watch?v=yLC8hajZPQM" xr:uid="{46088C10-89A1-426C-93AE-C0FA1743F446}"/>
    <hyperlink ref="B156" r:id="rId155" tooltip="Inner Engineering with Sadhguru in London. 01-02 April 2017" display="https://www.youtube.com/watch?v=0s5SP-8R6is" xr:uid="{6E90EEAC-8F92-41BF-A11E-1F69C1F31FB9}"/>
    <hyperlink ref="B157" r:id="rId156" tooltip="The Simplest Way to a Healthy Life" display="https://www.youtube.com/watch?v=c_qoYTYCSG8" xr:uid="{9B74642D-5D02-4641-8E20-D0F571CF0762}"/>
    <hyperlink ref="B158" r:id="rId157" tooltip="Thank you Teacher" display="https://www.youtube.com/watch?v=sdMNgGD9G_M" xr:uid="{D5196E5C-655E-424F-839A-8C676A023FA0}"/>
    <hyperlink ref="B159" r:id="rId158" tooltip="Spirituality is Stepping Outside of Survival Instinct" display="https://www.youtube.com/watch?v=2Dsg_WtxKdc" xr:uid="{F298525D-A73F-4CEE-A3F3-CAC46555609F}"/>
    <hyperlink ref="B160" r:id="rId159" tooltip="Sadhguru Speaks: Patanjali - Father of Modern Yoga" display="https://www.youtube.com/watch?v=vWlL1J_O7Ug" xr:uid="{D47272CE-585C-4904-8DDF-A6202338423D}"/>
    <hyperlink ref="B161" r:id="rId160" tooltip="The Dance and the Dancer" display="https://www.youtube.com/watch?v=NntQb_4-NlQ" xr:uid="{0690B555-EDF5-4292-A022-FD2C7A9A7A7A}"/>
    <hyperlink ref="B162" r:id="rId161" tooltip="Connect with Sadhguru – New Mobile App" display="https://www.youtube.com/watch?v=V_cUKAmLJio" xr:uid="{EACAC52F-22A1-4581-82A6-762A60014ED4}"/>
    <hyperlink ref="B163" r:id="rId162" tooltip="To Make a Journey, Don’t Change Directions" display="https://www.youtube.com/watch?v=EWoia45q-Ik" xr:uid="{F0774C54-35FF-4321-85B3-60B7BB51447C}"/>
    <hyperlink ref="B164" r:id="rId163" tooltip="Adiyogi Chronicles - Adiyogi with Saptarishis" display="https://www.youtube.com/watch?v=v1saF60SGW0" xr:uid="{B8D389D3-0AFE-47EA-A04F-77FF176EF3E5}"/>
    <hyperlink ref="B165" r:id="rId164" tooltip="Playfulness and Passion" display="https://www.youtube.com/watch?v=s-YYpKnRgcQ" xr:uid="{AF59063B-7725-4C7E-ABA5-19E868E95E5E}"/>
    <hyperlink ref="B166" r:id="rId165" tooltip="Who is the Source of Yoga?" display="https://www.youtube.com/watch?v=HiQajZ0WqUQ" xr:uid="{97248048-1E1E-4BCF-814D-549965780D60}"/>
    <hyperlink ref="B167" r:id="rId166" tooltip="Is Celibacy Required for Spirituality?" display="https://www.youtube.com/watch?v=QlSYSZP0NLw" xr:uid="{F7A24012-14A8-4291-9CD8-2D35113289E2}"/>
    <hyperlink ref="B168" r:id="rId167" tooltip="Expand By Embrace, Not Conquest" display="https://www.youtube.com/watch?v=k50j5ErghUw" xr:uid="{03578C3A-FA45-4082-A53F-2890C9C5B731}"/>
    <hyperlink ref="B169" r:id="rId168" tooltip="Beyond the Realm of Right and Wrong" display="https://www.youtube.com/watch?v=P-T2fGRSQ1U" xr:uid="{F79EF001-39E1-4B3D-83EA-67CCCA26008E}"/>
    <hyperlink ref="B170" r:id="rId169" tooltip="Getting High  On You" display="https://www.youtube.com/watch?v=-ULO1J66Qu0" xr:uid="{765BCC51-63CE-4BA1-B10D-E5BB758FDDEF}"/>
    <hyperlink ref="B171" r:id="rId170" tooltip="An Innovative Intelligence - Sir Ken Robinson with Sadhguru" display="https://www.youtube.com/watch?v=6SYIuhm56mI" xr:uid="{D959AB11-5628-4DE4-9929-38A049E3C2DE}"/>
    <hyperlink ref="B172" r:id="rId171" tooltip="Letting The Seed Grow" display="https://www.youtube.com/watch?v=PVhSjMMlXeI" xr:uid="{81A1E69A-2A7A-4E66-B062-426082DEBEC0}"/>
    <hyperlink ref="B173" r:id="rId172" tooltip="Sadhguru Speaks: Consecration of 112-ft Adiyogi - The Source of Yoga" display="https://www.youtube.com/watch?v=vA-P06J_i5I" xr:uid="{44A7C322-6B71-4AE1-B091-E2E83B671740}"/>
    <hyperlink ref="B174" r:id="rId173" tooltip="In is the only way out" display="https://www.youtube.com/watch?v=C7Nxc5rwK_o" xr:uid="{7BE91685-595D-4158-AA8F-8A35F78F0A97}"/>
    <hyperlink ref="B175" r:id="rId174" tooltip="Jallikattu – Preserving an Ancient Tradition" display="https://www.youtube.com/watch?v=gFDJrF8wqgQ" xr:uid="{3168BFAE-2459-45E6-A1ED-160D4B0A869E}"/>
    <hyperlink ref="B176" r:id="rId175" tooltip="Sadhguru on Youth Support for Jallikattu" display="https://www.youtube.com/watch?v=Xu6o6IK6vHY" xr:uid="{59A48DC9-1BEA-41A0-829E-7420DE10BFCE}"/>
    <hyperlink ref="B177" r:id="rId176" tooltip="An Ideal Education - Part 2, Sir Ken Robinson with Sadhguru" display="https://www.youtube.com/watch?v=CSK7WsQS5S0" xr:uid="{B20CE346-A48B-4B6B-B0D3-D6E41FFAA605}"/>
    <hyperlink ref="B178" r:id="rId177" tooltip="Why Leaders Need to Turn Spiritual" display="https://www.youtube.com/watch?v=HhhAFcLAfgU" xr:uid="{59A3D67C-5286-44D1-AEEE-844BDA932051}"/>
    <hyperlink ref="B179" r:id="rId178" tooltip="An Ideal Education - Part 1, Sir Ken Robinson with Sadhguru" display="https://www.youtube.com/watch?v=r1suDICxi70" xr:uid="{492786A3-15C1-4094-9FAA-594B36F2CBEC}"/>
    <hyperlink ref="B180" r:id="rId179" tooltip="Love and Devotion" display="https://www.youtube.com/watch?v=b0RgkTe3qGM" xr:uid="{4C65F831-A6B9-4F6C-96CA-74F6A2D9AE07}"/>
    <hyperlink ref="B181" r:id="rId180" tooltip="India’s Leaders Must Break “Subjugation” Mindset" display="https://www.youtube.com/watch?v=alN3hTIGFyo" xr:uid="{8539F3E9-100F-4535-BE2D-CACB661B439A}"/>
    <hyperlink ref="B182" r:id="rId181" tooltip="Meditation Is Not An Act" display="https://www.youtube.com/watch?v=WKBkmrCZAy4" xr:uid="{8D261206-5A09-459E-AA17-C9F06D4914F9}"/>
    <hyperlink ref="B183" r:id="rId182" tooltip="Spirituality and Environmental Awareness" display="https://www.youtube.com/watch?v=2man8N6od0A" xr:uid="{2B09F087-3566-43F1-BA46-29C9820A18E1}"/>
    <hyperlink ref="B184" r:id="rId183" tooltip="What Potential Do You See for India?" display="https://www.youtube.com/watch?v=p0zCmMSaka0" xr:uid="{9AA0498C-C380-47C8-9924-487E72BFD909}"/>
    <hyperlink ref="B185" r:id="rId184" tooltip="The First Step in Leadership" display="https://www.youtube.com/watch?v=lT0vFWcIshc" xr:uid="{1F2F5704-35A4-409A-A28F-4795F9C1A877}"/>
    <hyperlink ref="B186" r:id="rId185" tooltip="Winter Fun with Sadhguru on the Golf Course" display="https://www.youtube.com/watch?v=kA2bcd2YBBU" xr:uid="{21281483-BBF4-4986-9432-7292018012FC}"/>
    <hyperlink ref="B187" r:id="rId186" tooltip="How to Find Happiness?" display="https://www.youtube.com/watch?v=VmbIFdVKMvk" xr:uid="{A5ED90B9-5B62-4DE5-9A1F-B98D90C794F1}"/>
    <hyperlink ref="B188" r:id="rId187" tooltip="Don't Compete, Collaborate" display="https://www.youtube.com/watch?v=MDI7rKWNyUs" xr:uid="{9C2F399C-548E-475C-BDBD-24A3497369A8}"/>
    <hyperlink ref="B189" r:id="rId188" tooltip="Every Moment is a Revelation" display="https://www.youtube.com/watch?v=sDBa3UbDVCo" xr:uid="{B9F32417-AEE3-4CDA-B45F-9EB0E91305A5}"/>
    <hyperlink ref="B190" r:id="rId189" tooltip="Why Bhuta Shuddhi" display="https://www.youtube.com/watch?v=h4cKDTL2dhw" xr:uid="{DE74C707-645B-4DB5-8BDA-28364AFE281C}"/>
    <hyperlink ref="B191" r:id="rId190" tooltip="The Problem of Corruption in India" display="https://www.youtube.com/watch?v=4DZCmgq0Bo4" xr:uid="{B8912265-3CB4-4929-A62F-D1CA2AC847D1}"/>
    <hyperlink ref="B192" r:id="rId191" tooltip="How to Be in Sadhguru’s Presence Every Day" display="https://www.youtube.com/watch?v=9cy_Mt7Ces8" xr:uid="{3DC8E72C-5218-458E-98D3-0542760C05E0}"/>
    <hyperlink ref="B193" r:id="rId192" tooltip="What Can Swachh Bharat Learn from Isha?" display="https://www.youtube.com/watch?v=oe1ODfyjAN8" xr:uid="{9E989BD0-6D34-450B-8B49-419FDD8F875F}"/>
    <hyperlink ref="B194" r:id="rId193" tooltip="New Year's Darshan with Sadhguru - Live from iii" display="https://www.youtube.com/watch?v=Vsg_PFQmw4I" xr:uid="{A1B09B5C-FFD6-4644-AA97-ADBEE36210A8}"/>
    <hyperlink ref="B195" r:id="rId194" tooltip="Tips for Leaders - Piyush Panday asks Sadhguru" display="https://www.youtube.com/watch?v=2iDNJRz-8lY" xr:uid="{65F410B4-1911-43DC-8A13-0DC0FEB7E3BE}"/>
    <hyperlink ref="B196" r:id="rId195" tooltip="New Year 2017: Shedding the Old Skin" display="https://www.youtube.com/watch?v=di2kJcyy1BM" xr:uid="{6FC36CF4-1AD0-47C5-BB55-AE9709C0BF7E}"/>
    <hyperlink ref="B197" r:id="rId196" tooltip="Have You Read Your User’s Manual?" display="https://www.youtube.com/watch?v=sBk0idLYOTg" xr:uid="{64AF0B1E-BDF7-4966-A8CB-DE789658F628}"/>
    <hyperlink ref="B198" r:id="rId197" tooltip="2016 - Sadhguru's Whirlwind Year in Review" display="https://www.youtube.com/watch?v=vbTpiJRu9d0" xr:uid="{DAB9F2C3-30C1-4AD2-BFAF-5100FB8AB759}"/>
    <hyperlink ref="B199" r:id="rId198" tooltip="Work Hard or Work Happy? Sadhguru on Stress and Time Management" display="https://www.youtube.com/watch?v=nkmEkSGyMvo" xr:uid="{45FF5136-710C-4062-A99E-210C4E3DC010}"/>
    <hyperlink ref="B200" r:id="rId199" tooltip="What If My Efforts Aren’t Recognized?" display="https://www.youtube.com/watch?v=egwMEEicDHc" xr:uid="{6EC31288-C0CB-4A7C-8FB5-9F51F4858D3C}"/>
    <hyperlink ref="B201" r:id="rId200" tooltip="A Generous Gift" display="https://www.youtube.com/watch?v=iVXGZ99PsdQ" xr:uid="{2F896B76-D2A8-477C-8422-C2B4E8FD3FD0}"/>
    <hyperlink ref="B202" r:id="rId201" tooltip="Believe in Yourself? You’re Crazy!" display="https://www.youtube.com/watch?v=oupppoVp3Dk" xr:uid="{7DADAF52-1501-4C48-911D-5B843CD47A5B}"/>
    <hyperlink ref="B203" r:id="rId202" tooltip="Why Rama is Worshipped" display="https://www.youtube.com/watch?v=hIphowqbGbs" xr:uid="{0FDCE547-54AF-42C6-A06D-52344FD5872A}"/>
    <hyperlink ref="B204" r:id="rId203" tooltip="Subhash Ghai in conversation with Sadhguru" display="https://www.youtube.com/watch?v=yFREIOHjXuk" xr:uid="{13202B64-7DC7-4C22-8061-6C27D472B5B2}"/>
    <hyperlink ref="B205" r:id="rId204" tooltip="Why Should A Person Stay at the Ashram?" display="https://www.youtube.com/watch?v=bEbux_Nc5s4" xr:uid="{E65A07F1-5E9D-4A51-A646-E92175B39AC7}"/>
    <hyperlink ref="B206" r:id="rId205" tooltip="Isha Hatha Yoga's Mannequin Challenge at Isha Yoga Center" display="https://www.youtube.com/watch?v=8rrLyYywwPc" xr:uid="{8464705A-8680-44B1-8234-A0222B315CFA}"/>
    <hyperlink ref="B207" r:id="rId206" tooltip="Body’s Memory - Washing of Runanubandha" display="https://www.youtube.com/watch?v=fmYMd92PqUk" xr:uid="{21DF3988-EA2C-458A-951A-48421BFC967C}"/>
    <hyperlink ref="B208" r:id="rId207" tooltip="Putting the Dead to Rest" display="https://www.youtube.com/watch?v=RbwQyVch4Hw" xr:uid="{82A9B2A4-8B72-45D1-9173-AFBC25847739}"/>
    <hyperlink ref="B209" r:id="rId208" tooltip="Hatha Yoga - Connecting with the Sun and Moon" display="https://www.youtube.com/watch?v=Ts4BcS_kw4k" xr:uid="{19D938D3-CBB2-4D49-B320-9EDECC10AE94}"/>
    <hyperlink ref="B210" r:id="rId209" tooltip="Why Yoga?" display="https://www.youtube.com/watch?v=gMPOdUN7pKE" xr:uid="{31844ED9-56B6-4648-B961-895945DED720}"/>
    <hyperlink ref="B211" r:id="rId210" tooltip="Significance of Kashi Rituals" display="https://www.youtube.com/watch?v=6W-vX3thBgg" xr:uid="{7D518498-19E2-430E-9198-643DEA0F5AA3}"/>
    <hyperlink ref="B212" r:id="rId211" tooltip="Creating Cleanliness Inside and Out" display="https://www.youtube.com/watch?v=GRRvMPSDveU" xr:uid="{5CBDA887-D200-49E7-A16B-5ACA6CA777EA}"/>
    <hyperlink ref="B213" r:id="rId212" tooltip="Sadhguru’s Message on Selvi Jayalalitha’s Demise" display="https://www.youtube.com/watch?v=AR53mQ_hGoI" xr:uid="{619D5EFB-D362-4D9D-A346-73FD5C6BBE8E}"/>
    <hyperlink ref="B214" r:id="rId213" tooltip="What is Isha Upa-Yoga?" display="https://www.youtube.com/watch?v=ANgjp7qy9HA" xr:uid="{5F1F44CF-F99C-428B-920C-99233396AC6B}"/>
    <hyperlink ref="B215" r:id="rId214" tooltip="What is the Need for Swachh Bharat?" display="https://www.youtube.com/watch?v=G-VexV4s3J4" xr:uid="{CA2B70D1-F451-42CC-BD77-030DC1831CCE}"/>
    <hyperlink ref="B216" r:id="rId215" tooltip="The Real King of the Jungle" display="https://www.youtube.com/watch?v=iEnP_xYobE8" xr:uid="{CBB7A599-6502-4F27-B65F-4664ACEB00D7}"/>
    <hyperlink ref="B217" r:id="rId216" tooltip="Becoming Receptive to Grace" display="https://www.youtube.com/watch?v=ADSTTEQpFSA" xr:uid="{D3CED839-D0DF-4F7D-BB3B-4EE6DA456EE8}"/>
    <hyperlink ref="B218" r:id="rId217" tooltip="Life is Ticking Away – Time to Smile!" display="https://www.youtube.com/watch?v=E0MqXuryFG4" xr:uid="{AB8729DB-F2DF-4272-B6F1-6EE3198CBE56}"/>
    <hyperlink ref="B219" r:id="rId218" tooltip="Inner Engineering: A Yogi’s Guide to Joy" display="https://www.youtube.com/watch?v=HryYsiKwK1c" xr:uid="{61191633-89B6-42E7-A4BD-8629B45D4585}"/>
    <hyperlink ref="B220" r:id="rId219" tooltip="Why Do We Need Inner Engineering Book?" display="https://www.youtube.com/watch?v=oHdP5WsVamE" xr:uid="{91C4E9D4-4A97-4E88-98BD-828B1F2FEFC0}"/>
    <hyperlink ref="B221" r:id="rId220" tooltip="The Joy of A Child" display="https://www.youtube.com/watch?v=5v5wGN5ujic" xr:uid="{B3571CB6-898F-4536-B0CC-C85E8C04EC5B}"/>
    <hyperlink ref="B222" r:id="rId221" tooltip="Bliss Beyond Intoxication" display="https://www.youtube.com/watch?v=kDcPc2Qpo6g" xr:uid="{7348D675-A989-48E0-BED0-DCB680765F0A}"/>
    <hyperlink ref="B223" r:id="rId222" tooltip="Sadhguru on US Presidential Election Outcome" display="https://www.youtube.com/watch?v=9AoKgDyN1uY" xr:uid="{C8D3BE76-A64A-409F-AE4C-9B23072E69C6}"/>
    <hyperlink ref="B224" r:id="rId223" tooltip="Sadhguru, What Question Have You Been Waiting For?" display="https://www.youtube.com/watch?v=f1i_ukiLQYY" xr:uid="{AC6CE3C7-D606-4BFE-A427-77371EA1A356}"/>
    <hyperlink ref="B225" r:id="rId224" tooltip="Intense and Relaxed" display="https://www.youtube.com/watch?v=diFkCJ802vY" xr:uid="{8029B015-7004-4C9C-95FE-6C77E1922D86}"/>
    <hyperlink ref="B226" r:id="rId225" tooltip="Black Money Measures" display="https://www.youtube.com/watch?v=XtxhOgFBk_w" xr:uid="{D456268F-759A-485D-9895-6A6A7020A487}"/>
    <hyperlink ref="B227" r:id="rId226" tooltip="Existential Does Not Need Your Agreement" display="https://www.youtube.com/watch?v=O9PPDw65hd0" xr:uid="{93EF7854-D170-4A5A-8C16-55E4361F2028}"/>
    <hyperlink ref="B228" r:id="rId227" tooltip="Is There a Soulmate for Everyone?" display="https://www.youtube.com/watch?v=YAn2eHyJlMA" xr:uid="{8016C932-2340-479D-85A8-14AD0F4E2E23}"/>
    <hyperlink ref="B229" r:id="rId228" tooltip="Beyond Physical Intelligence" display="https://www.youtube.com/watch?v=tP3zyrhIXkw" xr:uid="{683FFBE1-337A-4CD9-A7B6-BDBCBBDA868C}"/>
    <hyperlink ref="B230" r:id="rId229" tooltip="Focusing in One Direction" display="https://www.youtube.com/watch?v=LfdJS_8M8bY" xr:uid="{696CE21D-5493-42BC-A7ED-324B2B08D694}"/>
    <hyperlink ref="B231" r:id="rId230" tooltip="Does Happiness Make You Smarter?" display="https://www.youtube.com/watch?v=fe_Ofjozmjs" xr:uid="{0E212C99-7294-4526-882B-9F4A0773FAE9}"/>
    <hyperlink ref="B232" r:id="rId231" tooltip="Your Health, Your Responsibility – Manisha Koirala in Conversation with Sadhguru" display="https://www.youtube.com/watch?v=sEeNj6ByWBI" xr:uid="{BE5AFCD7-918C-4BC1-A7FE-BAD36CFDB4F7}"/>
    <hyperlink ref="B233" r:id="rId232" tooltip="Sadhguru on Diwali, the Festival of Lights" display="https://www.youtube.com/watch?v=Xn-Ti864zyA" xr:uid="{43CEDD7B-26C0-4DF8-8B2F-8FCBED691CCE}"/>
    <hyperlink ref="B234" r:id="rId233" tooltip="India is a Conscious Chaos – Manisha Koirala in Conversation with Sadhguru" display="https://www.youtube.com/watch?v=X1MovQo7ck0" xr:uid="{4827CFAD-6928-4BA1-A3D2-AB70FE2250DE}"/>
    <hyperlink ref="B235" r:id="rId234" tooltip="How to Manage Stress?" display="https://www.youtube.com/watch?v=TYWI929nZKg" xr:uid="{8B43A0B7-0C96-4660-8AC5-E36CAFCCAB14}"/>
    <hyperlink ref="B236" r:id="rId235" tooltip="Life in Full Stride – Manisha Koirala in Conversation with Sadhguru" display="https://www.youtube.com/watch?v=X-yC18V5H-U" xr:uid="{BDBB50EB-1781-4FB3-A597-340A27587967}"/>
    <hyperlink ref="B237" r:id="rId236" tooltip="Sadhguru: Yogi, Mystic, Visionary" display="https://www.youtube.com/watch?v=qRp9MYhTjWY" xr:uid="{1EB2DE36-7512-4C16-B890-2CACA7DD6414}"/>
    <hyperlink ref="B238" r:id="rId237" tooltip="&quot;Ancient Wisdom in Modern Times&quot; - Deepak Chopra in Conversation with Sadhguru" display="https://www.youtube.com/watch?v=HD6vGUzuJZ4" xr:uid="{F81D3B24-0FBE-4795-AF49-03D3CADBF693}"/>
    <hyperlink ref="B239" r:id="rId238" tooltip="Bhuta Shuddhi - The Ultimate Cleansing | Isha Hatha Yoga" display="https://www.youtube.com/watch?v=jzSX_uBstSA" xr:uid="{3E7BF181-AA45-496A-9DDE-F7878C554528}"/>
    <hyperlink ref="B240" r:id="rId239" tooltip="Vote for the World – Sadhguru on America’s Leadership | United States Presidential Elections" display="https://www.youtube.com/watch?v=E3Y2PKiWMRs" xr:uid="{68D0A6D8-4F35-4B23-8228-11EDB0864421}"/>
    <hyperlink ref="B241" r:id="rId240" tooltip="Yogasanas – Postures to Elevate Your Consciousness" display="https://www.youtube.com/watch?v=24KTmB_JXfg" xr:uid="{0F4DFD4F-0350-46FD-8E7A-CA5613CD74AB}"/>
    <hyperlink ref="B242" r:id="rId241" tooltip="Vidyarambham Chant by Sadhguru" display="https://www.youtube.com/watch?v=EFzGb3DYHQo" xr:uid="{56DA87F6-7B25-4E30-8227-9FAE7B198BD4}"/>
    <hyperlink ref="B243" r:id="rId242" tooltip="How to Handle Chronic Ailments like Diabetes and Hypertension" display="https://www.youtube.com/watch?v=yXiRobOZeB8" xr:uid="{A4E51542-6D2F-402F-8D10-768170595EBF}"/>
    <hyperlink ref="B244" r:id="rId243" tooltip="Can Women Leaders Make the World More Peaceful? | Arianna Huffington and Sadhguru" display="https://www.youtube.com/watch?v=WmBNuiUG6PE" xr:uid="{9075DDEA-6346-46B8-9839-AD8FA6A833F7}"/>
    <hyperlink ref="B245" r:id="rId244" tooltip="How Much Sleep Do I Need?" display="https://www.youtube.com/watch?v=zs3bps_dX9Y" xr:uid="{C51F4187-11F9-4819-BCB7-FAA2D2603148}"/>
    <hyperlink ref="B246" r:id="rId245" tooltip="Sadhguru's Message for Project GreenHands at India Today Safaigiri Awards 2016" display="https://www.youtube.com/watch?v=tzssCc4AzcI" xr:uid="{07B864AC-F8A5-4667-903E-958063BCEA95}"/>
    <hyperlink ref="B247" r:id="rId246" tooltip="Mahishasura - Devi Conquers Animal Nature" display="https://www.youtube.com/watch?v=4zDktE2fN44" xr:uid="{A8167CB8-A81D-49A3-A759-14B1DA6CD94C}"/>
    <hyperlink ref="B248" r:id="rId247" tooltip="Triveni: Bhairavi Prarthana - Chant by Sadhguru" display="https://www.youtube.com/watch?v=PfR4ulw-QyY" xr:uid="{24D23E55-C61E-425F-A53F-96B662FE1768}"/>
    <hyperlink ref="B249" r:id="rId248" tooltip="Why Navratri is Dedicated to the Goddess of Learning?" display="https://www.youtube.com/watch?v=duoubmYpqBk" xr:uid="{75C03A51-C3A2-4B81-A998-BC748FB570E1}"/>
    <hyperlink ref="B250" r:id="rId249" tooltip="Cancer – Controlling the Internal Criminals" display="https://www.youtube.com/watch?v=JWnyTJ96upw" xr:uid="{F12A5292-3AAA-4B24-9E41-10AB28031B44}"/>
    <hyperlink ref="B251" r:id="rId250" tooltip="The Calm and the Clamor, Part 2 – Manisha Koirala in Conversation with Sadhguru" display="https://www.youtube.com/watch?v=Ipyi_bjJnvg" xr:uid="{448DF716-418C-4A9A-A82D-7849FA2F8293}"/>
    <hyperlink ref="B252" r:id="rId251" tooltip="When Gossip is Global, Time for Truth to Go Viral!" display="https://www.youtube.com/watch?v=dKC3j3HFxoI" xr:uid="{F2BF5381-7F93-4B9A-BF36-CD9112A24E5E}"/>
    <hyperlink ref="B253" r:id="rId252" tooltip="What is Happiness?" display="https://www.youtube.com/watch?v=VAn8t80lclM" xr:uid="{1F42782D-B76D-41F8-BE01-1B6FCDA57A0F}"/>
    <hyperlink ref="B254" r:id="rId253" tooltip="Why Is Breaking Up So Painful?" display="https://www.youtube.com/watch?v=tIeTEmgwKPw" xr:uid="{859C7BA0-E868-4D73-97ED-F5717CF6AA93}"/>
    <hyperlink ref="B255" r:id="rId254" tooltip="Significance of the Number 108" display="https://www.youtube.com/watch?v=P4LQBC0arik" xr:uid="{28E7B4AA-1C1A-4AE9-840C-E80D2C77045F}"/>
    <hyperlink ref="B256" r:id="rId255" tooltip="Have Your Unanswered Questions Answered" display="https://www.youtube.com/watch?v=x2ZyB1Yxx3Y" xr:uid="{7DCF0DA5-1B38-46FD-9E65-A278AE3C2141}"/>
    <hyperlink ref="B257" r:id="rId256" tooltip="Becoming Meditative - Sadhguru in North America, Fall 2016" display="https://www.youtube.com/watch?v=TkuorxpG1D8" xr:uid="{78C3F931-F830-4886-9A2E-79D501C2CF35}"/>
    <hyperlink ref="B258" r:id="rId257" tooltip="Fully Conscious - Sadhguru in North America, Fall 2016" display="https://www.youtube.com/watch?v=56CJr8n5czo" xr:uid="{8539E01C-FC1F-4E65-ABD9-295F5281F27D}"/>
    <hyperlink ref="B259" r:id="rId258" tooltip="Full-Fledged Life  - Sadhguru in North America, Fall 2016" display="https://www.youtube.com/watch?v=kITl64oxKsw" xr:uid="{50358951-163A-46F7-A461-68F678462478}"/>
    <hyperlink ref="B260" r:id="rId259" tooltip="Haven't You Always Wondered...?" display="https://www.youtube.com/watch?v=hBvZH-HmEK0" xr:uid="{0B9097CE-B4AD-4D5D-880E-6AAEB58534E8}"/>
    <hyperlink ref="B261" r:id="rId260" tooltip="The Calm and the Clamor - Manisha Koirala in Conversation with Sadhguru" display="https://www.youtube.com/watch?v=liLMxqCpzuI" xr:uid="{3470DBD6-BEBF-4D4B-9EE9-9EF13A417358}"/>
    <hyperlink ref="B262" r:id="rId261" tooltip="From Pursuit of Happiness to Expression of Joy" display="https://www.youtube.com/watch?v=dqjUBU2XFCI" xr:uid="{8FEFCBEE-E754-4D1A-9EBE-2E41DDEC44BE}"/>
    <hyperlink ref="B263" r:id="rId262" tooltip="Explore Life’s Deepest Questions with Sadhguru" display="https://www.youtube.com/watch?v=DbKzsa970Vg" xr:uid="{0CBE16AF-8B92-4646-A34F-4CDA2F7369EB}"/>
    <hyperlink ref="B264" r:id="rId263" tooltip="Shaping the Future of India’s Youth - Manisha Koirala in Conversation with Sadhguru" display="https://www.youtube.com/watch?v=ICBNX0i855Q" xr:uid="{F4684409-7232-4457-8B07-EAF3ABEEF63A}"/>
    <hyperlink ref="B265" r:id="rId264" tooltip="History and Pride Will Build the Nation - Manisha Koirala in Conversation with Sadhguru, 2016" display="https://www.youtube.com/watch?v=UN-Aox4TPUY" xr:uid="{73C8E8BF-47BE-43F4-AAE9-945D645CEEFE}"/>
    <hyperlink ref="B266" r:id="rId265" tooltip="How to Achieve Wellbeing?" display="https://www.youtube.com/watch?v=xMyXvroH48w" xr:uid="{B6B08DBB-1F46-41C3-93AA-DC181EBA6335}"/>
    <hyperlink ref="B267" r:id="rId266" tooltip="Surya Kriya: Activating the Sun Within You" display="https://www.youtube.com/watch?v=CKiQvH2Sumk" xr:uid="{3C30DAEF-6D01-419A-9DA2-BD30583A9A88}"/>
    <hyperlink ref="B268" r:id="rId267" tooltip="What are the Limits of my Mind?" display="https://www.youtube.com/watch?v=gSkh6oRH6Vw" xr:uid="{C8D8BC22-C68F-4F03-9BA7-892334CDBDD3}"/>
    <hyperlink ref="B269" r:id="rId268" tooltip="How to Control Stress - Sadhguru and Arianna Huffington" display="https://www.youtube.com/watch?v=jlQz1KckSNA" xr:uid="{AD9E821E-B729-4AE3-964E-13385C237FB8}"/>
    <hyperlink ref="B270" r:id="rId269" tooltip="What is Inner Engineering?" display="https://www.youtube.com/watch?v=S2uINxm_wbc" xr:uid="{48C1B706-D1B1-4E2D-8A53-895725784B84}"/>
    <hyperlink ref="B271" r:id="rId270" tooltip="How to Overcome Addictions and Compulsive Disorder?" display="https://www.youtube.com/watch?v=SKwLz6aI3aU" xr:uid="{3194EA61-B366-491C-8BAB-221F36E2AEA8}"/>
    <hyperlink ref="B272" r:id="rId271" tooltip="Water Body: How Water Influences Human Health &amp; Life" display="https://www.youtube.com/watch?v=1TIvgR3KkLU" xr:uid="{74E65FBA-512C-4B8F-B1D4-C9AF22A87DF8}"/>
    <hyperlink ref="B273" r:id="rId272" tooltip="Asana Siddhi: Mastering the Yogasana" display="https://www.youtube.com/watch?v=4eC_ArZrwkc" xr:uid="{7B2AEB39-E86C-45B0-87BB-A59E69BD98EF}"/>
    <hyperlink ref="B274" r:id="rId273" tooltip="Fear of Failure" display="https://www.youtube.com/watch?v=gavq4LM8XK0" xr:uid="{1ABE5A40-8C26-4F2E-904E-F7ED1E1E66BD}"/>
    <hyperlink ref="B275" r:id="rId274" tooltip="When Ritual Becomes Commercial" display="https://www.youtube.com/watch?v=25BrJ0dWGoY" xr:uid="{75B047F4-BFB5-4573-9043-BD667FC97851}"/>
    <hyperlink ref="B276" r:id="rId275" tooltip="The Doorway of Memory" display="https://www.youtube.com/watch?v=bILGsMrwF40" xr:uid="{A4A414A4-FAD6-43EC-BEE3-64DEB35776DD}"/>
    <hyperlink ref="B277" r:id="rId276" tooltip="Grihapravesham – Creating the Right Kind of Soil" display="https://www.youtube.com/watch?v=45xyobON7TY" xr:uid="{EE90C2B8-EE1A-44D7-8A6F-94EB3F69F5EC}"/>
    <hyperlink ref="B278" r:id="rId277" tooltip="Life and Death are Not Different" display="https://www.youtube.com/watch?v=4lJ37C_zj5U" xr:uid="{9C347721-E9F3-48D8-BECF-868F20402038}"/>
    <hyperlink ref="B279" r:id="rId278" tooltip="Sadhguru’s Message on India’s Independence Day 2016" display="https://www.youtube.com/watch?v=t9uRS7DWhKQ" xr:uid="{4EC8D358-675B-425E-829F-F2E2091DFD02}"/>
    <hyperlink ref="B280" r:id="rId279" tooltip="Life, Death and Ultimate Union" display="https://www.youtube.com/watch?v=_9YAOHdo5xc" xr:uid="{89E19661-51E1-4692-B5E1-9793482BA9CF}"/>
    <hyperlink ref="B281" r:id="rId280" tooltip="There is No Inner Journey" display="https://www.youtube.com/watch?v=IeVjS7MAZCM" xr:uid="{5E467A3F-3087-4DC5-A0E9-4D7B6D68BF9D}"/>
    <hyperlink ref="B282" r:id="rId281" tooltip="How to Balance the Spiritual and the Material?" display="https://www.youtube.com/watch?v=4Vn6lJCOAXs" xr:uid="{B00214FF-5716-43AC-94F4-1402C13FDC14}"/>
    <hyperlink ref="B283" r:id="rId282" tooltip="Ambience of Grace" display="https://www.youtube.com/watch?v=fDdYiDyeKDs" xr:uid="{449FD1F7-C297-4B98-8DAC-66A37CD1DF6D}"/>
    <hyperlink ref="B284" r:id="rId283" tooltip="Redefining Achievement – Sadhguru in Hampi, Part 5" display="https://www.youtube.com/watch?v=5N5KQmrED2E" xr:uid="{29A0A9BC-5143-49A3-B1A4-DE9B55560984}"/>
    <hyperlink ref="B285" r:id="rId284" tooltip="Transcending Violence and Fear – Sadhguru in Hampi, Part 4" display="https://www.youtube.com/watch?v=fXnt0uFkKnQ" xr:uid="{6B6C3818-1007-4C57-AF7F-4B1A9CB8B12C}"/>
    <hyperlink ref="B286" r:id="rId285" tooltip="Living Strong - Sadhguru in Hampi, Part 3" display="https://www.youtube.com/watch?v=wm03NEoe8Iw" xr:uid="{200B9E40-6464-4AEC-A49A-5C6E544FA6FF}"/>
    <hyperlink ref="B287" r:id="rId286" tooltip="Nada Aradhana – An Offering of Sound in Dhyanalinga at Isha Yoga Center" display="https://www.youtube.com/watch?v=7fRFuz2EMnU" xr:uid="{2A58050C-8469-4E5A-B13D-5FBDFAA1DFD6}"/>
    <hyperlink ref="B288" r:id="rId287" tooltip="Sadhguru in Hampi – One of India’s Greatest Historic Cities, Part Two" display="https://www.youtube.com/watch?v=5vixelf0Fuc" xr:uid="{1F62E3A4-A7A5-4AE3-8535-0D8C69CE5688}"/>
    <hyperlink ref="B289" r:id="rId288" tooltip="Sadhguru in Hampi – One of India’s Greatest Historic Cities, Part One" display="https://www.youtube.com/watch?v=l3IKqLLNeoU" xr:uid="{E079ABBF-4BE1-4A4B-AFC9-FD582D02A3F5}"/>
    <hyperlink ref="B290" r:id="rId289" tooltip="Sadhguru’s Address at AAPI Convention 2016" display="https://www.youtube.com/watch?v=fbyOo_X4sBY" xr:uid="{C6EE093B-F245-4902-AC90-F43BC072EA86}"/>
    <hyperlink ref="B291" r:id="rId290" tooltip="God is Our Making - Dr. Devi Shetty with Sadhguru" display="https://www.youtube.com/watch?v=GHgVgEI9oMU" xr:uid="{927F6585-C50A-4EA8-8136-2468930BA87E}"/>
    <hyperlink ref="B292" r:id="rId291" tooltip="How to Find a Guru?" display="https://www.youtube.com/watch?v=yzoaV0-4Tdo" xr:uid="{2F31217F-B6A7-49D1-B9A4-3066A13D69CB}"/>
    <hyperlink ref="B293" r:id="rId292" tooltip="Guru is a Live Roadmap" display="https://www.youtube.com/watch?v=1_faWFj4A2I" xr:uid="{AC88143D-DDB0-42D1-BC18-F3836A4FA815}"/>
    <hyperlink ref="B294" r:id="rId293" tooltip="A Guru Brings Clarity" display="https://www.youtube.com/watch?v=0XS5T0kbEQM" xr:uid="{3E22E117-B89C-4579-832C-379F1F780741}"/>
    <hyperlink ref="B295" r:id="rId294" tooltip="If You Want a Future For This World..." display="https://www.youtube.com/watch?v=L29RbGb3MvY" xr:uid="{0B58E584-5DC9-4BB3-969A-D2795C975F48}"/>
    <hyperlink ref="B296" r:id="rId295" tooltip="What Is the Relationship Between Guru and Disciple?" display="https://www.youtube.com/watch?v=dXYeQ7hGMbg" xr:uid="{CA0C9400-8799-4F94-89D3-F463FA0CB154}"/>
    <hyperlink ref="B297" r:id="rId296" tooltip="Why Build Spiritual Spaces Instead of Hospitals?" display="https://www.youtube.com/watch?v=PQgDo8da2Ds" xr:uid="{07970652-150E-4F74-8550-E4175CBD3061}"/>
    <hyperlink ref="B298" r:id="rId297" tooltip="Sadhguru Addresses the UN - IDY 2016" display="https://www.youtube.com/watch?v=DWtnKRL30jo" xr:uid="{76342BEE-3D2B-4E35-A181-964232CC1E5E}"/>
    <hyperlink ref="B299" r:id="rId298" tooltip="Is Yoga an Indian Thing?" display="https://www.youtube.com/watch?v=sDo_6XgeYoU" xr:uid="{9C4909E7-975A-4760-8043-013890899176}"/>
    <hyperlink ref="B300" r:id="rId299" tooltip="Survival is Not Enough" display="https://www.youtube.com/watch?v=boCS71jCP3M" xr:uid="{140DF538-1818-4A38-A76F-3E6700A8C3C6}"/>
    <hyperlink ref="B301" r:id="rId300" tooltip="Spine – The Axis of the Universe" display="https://www.youtube.com/watch?v=8lhw1gmxne0" xr:uid="{C9F66EEF-CF7D-4E96-ADEE-135D3E214842}"/>
    <hyperlink ref="B302" r:id="rId301" tooltip="A Recipe for Self-Transformation" display="https://www.youtube.com/watch?v=ysV9FbqBgF0" xr:uid="{31609083-41AB-4249-96E3-EBCF0FF79AA7}"/>
    <hyperlink ref="B303" r:id="rId302" tooltip="India’s Common Thread" display="https://www.youtube.com/watch?v=LP7ip6npyLM" xr:uid="{7188B39B-44DE-4CD5-8F10-BE99EE1D1079}"/>
    <hyperlink ref="B304" r:id="rId303" tooltip="Preserving Indian Culture" display="https://www.youtube.com/watch?v=ibeHh2tCcjU" xr:uid="{B4C663E1-81DA-4FCF-B0DB-E7C8F01D5331}"/>
    <hyperlink ref="B305" r:id="rId304" tooltip="Bhuta Shuddhi – Getting to the Root of Karma" display="https://www.youtube.com/watch?v=w36C4pWXNls" xr:uid="{1F0AABB6-6678-4DFD-9D5A-62971D3D617A}"/>
    <hyperlink ref="B306" r:id="rId305" tooltip="Why the World Needs an International Yoga Day" display="https://www.youtube.com/watch?v=iqFu1awvhws" xr:uid="{BD6BD4F3-8B1C-4D1C-A1BF-795F3FCF3A4C}"/>
    <hyperlink ref="B307" r:id="rId306" tooltip="Yoga is India's Gift to the World" display="https://www.youtube.com/watch?v=TahRgO2-9r4" xr:uid="{3E76EF58-E0F7-4FCC-94F5-94094AE45919}"/>
    <hyperlink ref="B308" r:id="rId307" tooltip="The Role of Religion in Leadership" display="https://www.youtube.com/watch?v=-F0weI6d9qg" xr:uid="{979069CE-C5BE-4B34-94C7-E150C94367B8}"/>
    <hyperlink ref="B309" r:id="rId308" tooltip="Redefining Success" display="https://www.youtube.com/watch?v=TxXUtthHvb0" xr:uid="{2807F375-7CDA-4742-9B79-684F26F72186}"/>
    <hyperlink ref="B310" r:id="rId309" tooltip="What Yoga is Not? - Katrina Kaif, Vidya Balan &amp; Sadhguru" display="https://www.youtube.com/watch?v=h4t56qewd_c" xr:uid="{655A3F59-423D-4E33-A175-DF4B8FB7E0D7}"/>
    <hyperlink ref="B311" r:id="rId310" tooltip="Alan Kasujja With Sadhguru on Directing Destiny" display="https://www.youtube.com/watch?v=xcOUMYVCMpY" xr:uid="{EF68F99A-1881-4BC8-8F7B-EE8FE7B1CBD3}"/>
    <hyperlink ref="B312" r:id="rId311" tooltip="How to Intensify Your Longing for the Ultimate?" display="https://www.youtube.com/watch?v=SmFivBAWAgs" xr:uid="{1834502C-4E65-4745-884F-2C44F1834D8F}"/>
    <hyperlink ref="B313" r:id="rId312" tooltip="Who You Are, What You Are Not" display="https://www.youtube.com/watch?v=fIPyc5y8JWA" xr:uid="{E8A31C77-1915-4308-A50E-9F030B0AAF36}"/>
    <hyperlink ref="B314" r:id="rId313" tooltip="Julie Gichuru With Sadhguru on Future of the Feminine" display="https://www.youtube.com/watch?v=65Q1EbsKRnY&amp;t=4s" xr:uid="{924BF5FA-0D47-4605-8141-739703826173}"/>
    <hyperlink ref="B315" r:id="rId314" tooltip="Karma and Free Will" display="https://www.youtube.com/watch?v=ImXVozIzbB4" xr:uid="{CC9C863A-1DFB-4C5C-83CF-772779EC364D}"/>
    <hyperlink ref="B316" r:id="rId315" tooltip="When Does the Soul Enter the Body? - Prasoon Joshi Asks Sadhguru" display="https://www.youtube.com/watch?v=tnwLEMfpBMA" xr:uid="{A3E9E514-D55E-418C-BAE6-4D7C17859751}"/>
    <hyperlink ref="B317" r:id="rId316" tooltip="Leadership Secrets: Harnessing Everyone's Best" display="https://www.youtube.com/watch?v=Hjz_h2xHGZM" xr:uid="{96E20BB0-EAFA-46F4-9AAE-7BA7BFDF838E}"/>
    <hyperlink ref="B318" r:id="rId317" tooltip="The ​Seat of Your Experience is Within You" display="https://www.youtube.com/watch?v=jCCzaz18imQ" xr:uid="{7795E094-B7AA-4862-AC6E-6094A7017A1E}"/>
    <hyperlink ref="B319" r:id="rId318" tooltip="Sadhguru on Leadership" display="https://www.youtube.com/watch?v=fzmiwbHbAcQ" xr:uid="{18584891-B296-4218-A04A-4DCE095B0963}"/>
    <hyperlink ref="B320" r:id="rId319" tooltip="Spirituality and Environmental Awareness" display="https://www.youtube.com/watch?v=Ar5sxNUhEiI" xr:uid="{EF01E5CD-6B56-41A8-8C0C-DE814C0E8120}"/>
    <hyperlink ref="B321" r:id="rId320" tooltip="Devotion: Into the Lap of Grace" display="https://www.youtube.com/watch?v=dI-Xx89-b4w" xr:uid="{ECCECE24-A13C-40EE-9D6D-E13E7CF60FAD}"/>
    <hyperlink ref="B322" r:id="rId321" tooltip="Devotion, the Sweetest Way to Be" display="https://www.youtube.com/watch?v=cABfEaP2IHo" xr:uid="{C024AA1D-1368-47B7-8F74-D7B8E8FBAAB2}"/>
    <hyperlink ref="B323" r:id="rId322" tooltip="Why Are There More Male Gurus?" display="https://www.youtube.com/watch?v=9DjZFDg2uXI" xr:uid="{FA414E1D-3DB5-41C4-923F-F4421B711D7E}"/>
    <hyperlink ref="B324" r:id="rId323" tooltip="Virat Kohli Can Be The Greatest If Only..." display="https://www.youtube.com/watch?v=olIRRYTm5Z4" xr:uid="{8AA41A4B-1E45-4504-B4D2-1AEF71196E90}"/>
    <hyperlink ref="B325" r:id="rId324" tooltip="Sadhguru on Temple Entry for Women and Dalits" display="https://www.youtube.com/watch?v=Etq2VsUjhho" xr:uid="{F3EC5F5D-F2FF-4E81-B9F0-4A74C447F9AE}"/>
    <hyperlink ref="B326" r:id="rId325" tooltip="The Way of Shiva and Buddha" display="https://www.youtube.com/watch?v=GPINIZmQDwI" xr:uid="{C7A67D5D-89A9-47D8-BCA4-3146F7D15371}"/>
    <hyperlink ref="B327" r:id="rId326" tooltip="Sanjiv Goenka with Sadhguru - Of Guts, Gumption and Gods" display="https://www.youtube.com/watch?v=uVgw4vdhXrE" xr:uid="{D7D12CEC-F052-4C57-8F9B-9F4F48B78C1B}"/>
    <hyperlink ref="B328" r:id="rId327" tooltip="Why Should I Work Towards Mukthi?" display="https://www.youtube.com/watch?v=SG8lFn1Kxhc" xr:uid="{474168E7-782F-4E10-9B45-86B42EF2985E}"/>
    <hyperlink ref="B329" r:id="rId328" tooltip="Aum, Amen, Ameen - One and the Same" display="https://www.youtube.com/watch?v=nBFyrKYI6TU" xr:uid="{A53C6698-7CB7-4927-A28F-0EDFEF13BBAC}"/>
    <hyperlink ref="B330" r:id="rId329" tooltip="Passing Exams Without Studying" display="https://www.youtube.com/watch?v=0IFViMU5IN4" xr:uid="{447261F5-2D4B-4934-86B2-9E60350585D5}"/>
    <hyperlink ref="B331" r:id="rId330" tooltip="What Separates Leaders From Managers -​ ​Sadhguru at Wharton" display="https://www.youtube.com/watch?v=IXh87AqdrTU" xr:uid="{D634C13B-879A-49A5-B795-14D235BCA9FA}"/>
    <hyperlink ref="B332" r:id="rId331" tooltip="The Role of a Parent" display="https://www.youtube.com/watch?v=Mny6I34JW6Q" xr:uid="{AC5F1CA1-8686-4DB4-B9B1-90C826CD8AE7}"/>
    <hyperlink ref="B333" r:id="rId332" tooltip="Your Peace in Your Control" display="https://www.youtube.com/watch?v=HABbAHdfdXk" xr:uid="{1794E3C9-6560-4D70-9F92-DCFB4375B99B}"/>
    <hyperlink ref="B334" r:id="rId333" tooltip="What Can Western Doctors Learn from Yogic Science? - Sadhguru at Stanford School of Medicine" display="https://www.youtube.com/watch?v=mLpbkMG6VfU" xr:uid="{22F28BD7-9EE0-4C39-9EEB-FE348061F69B}"/>
    <hyperlink ref="B335" r:id="rId334" tooltip="Why Are We Here?" display="https://www.youtube.com/watch?v=fTx9tOmU1sY" xr:uid="{B31EDAD0-37F6-4B1C-96F9-BC9A43DA19BC}"/>
    <hyperlink ref="B336" r:id="rId335" tooltip="Why Velliangiri Mountains are Sacred" display="https://www.youtube.com/watch?v=p_ETYBpqsro" xr:uid="{672CE42A-E3CB-4C5A-B802-1F8734A9BEE1}"/>
    <hyperlink ref="B337" r:id="rId336" tooltip="Sadhguru Describes His Mother" display="https://www.youtube.com/watch?v=UCEGcm7G5dI" xr:uid="{F166D443-B225-4F27-A13E-8CCFC6B357A4}"/>
    <hyperlink ref="B338" r:id="rId337" tooltip="Reviving the Maha Kumbha Mela" display="https://www.youtube.com/watch?v=VgjT6O-liMM" xr:uid="{ACEE9B94-BB3B-4671-8396-7FBA84AB5C64}"/>
    <hyperlink ref="B339" r:id="rId338" tooltip="Kumbha Mela - Sadhguru on Mahakaleshwar Temple in Ujjain" display="https://www.youtube.com/watch?v=upj4j89yDAQ" xr:uid="{3B09B27E-969D-430D-B877-429D8AD6F68A}"/>
    <hyperlink ref="B340" r:id="rId339" tooltip="Being Human is a Possibility, Not a Limitation" display="https://www.youtube.com/watch?v=dTguljqROBY" xr:uid="{63161385-51CC-44A1-ACF9-432A4DA9D457}"/>
    <hyperlink ref="B341" r:id="rId340" tooltip="Solutions for Global Wellbeing – Sadhguru in Conversation with Annette Dixon at World Bank" display="https://www.youtube.com/watch?v=Qunpw46qxxk" xr:uid="{BAFA098E-1BCA-4295-A259-B6C6CEF16349}"/>
    <hyperlink ref="B342" r:id="rId341" tooltip="Thinking Spirituality" display="https://www.youtube.com/watch?v=He8SX-BzcIY" xr:uid="{51E853E0-1347-4EE8-AA1E-E8FDA06B22D0}"/>
    <hyperlink ref="B343" r:id="rId342" tooltip="The Importance of Death Rituals (Shradh)" display="https://www.youtube.com/watch?v=ueIbAYJWNr8" xr:uid="{F8330D34-C3FE-4BE9-8D6E-336994AA673C}"/>
    <hyperlink ref="B344" r:id="rId343" tooltip="A Guru Always Takes You For A Ride" display="https://www.youtube.com/watch?v=tRyYCm8Rm2w" xr:uid="{F0A47228-0D67-475B-B3EA-A9A16BCD6417}"/>
    <hyperlink ref="B345" r:id="rId344" tooltip="Leadership   From Ambition to Vision   Sadhguru speaks at IMD business school - Lausanne" display="https://www.youtube.com/watch?v=UGroxC5xJaA" xr:uid="{073361CA-52F2-494A-B260-EF0C27CB4F4A}"/>
    <hyperlink ref="B346" r:id="rId345" tooltip="Yantras: Machines of a Different Dimension" display="https://www.youtube.com/watch?v=FoRUByMrf1g" xr:uid="{4D5B4DFD-4696-42BD-9900-21CC31317BA4}"/>
    <hyperlink ref="B347" r:id="rId346" tooltip="Why is Death Seen as Dark and Sinister?" display="https://www.youtube.com/watch?v=_zjxi7HxmZ8" xr:uid="{9D82497B-C9EA-4BEB-9921-925A40C5EA6A}"/>
    <hyperlink ref="B348" r:id="rId347" tooltip="The Key to Success Pay Attention!" display="https://www.youtube.com/watch?v=QEkHcPt-Vpw" xr:uid="{147CB8C8-1277-4B49-8B17-0B0011BBFB48}"/>
    <hyperlink ref="B349" r:id="rId348" tooltip="You Can Know Life Only Now - This Is The Moment" display="https://www.youtube.com/watch?v=iNJg19oUsp8" xr:uid="{0D5A9A53-37B3-48EF-AA60-E8E4B882EE5B}"/>
    <hyperlink ref="B350" r:id="rId349" tooltip="Can Yogis Learn to Time Travel?" display="https://www.youtube.com/watch?v=2UHwPxgmfg8" xr:uid="{8AA18B13-B597-4C1C-AA21-562B0632F86D}"/>
    <hyperlink ref="B351" r:id="rId350" tooltip="Getting a Taste of Life" display="https://www.youtube.com/watch?v=e2UN3d60IQM" xr:uid="{FF2C2902-4B4B-4BD3-A8E4-7DEB58A85AFF}"/>
    <hyperlink ref="B352" r:id="rId351" tooltip="The Impact of Indian Civilization - Sanjeev Sanyal with Sadhguru" display="https://www.youtube.com/watch?v=3srSwuG9kVw" xr:uid="{D174EEA6-333D-4EFC-94BE-8000D325CFB4}"/>
    <hyperlink ref="B353" r:id="rId352" tooltip="How to Become Silent? - Sadhguru Talks at Isha Yoga Center" display="https://www.youtube.com/watch?v=Nkh5y4R_RD0" xr:uid="{302BA41F-3269-4B24-98E9-FCF1A4A4590B}"/>
    <hyperlink ref="B354" r:id="rId353" tooltip="Shani Shingnapur Temple: Discrimination or Discretion?" display="https://www.youtube.com/watch?v=NUwbKD5VN0Q" xr:uid="{CF27F9AC-7F9B-4086-99B2-788E73136E29}"/>
    <hyperlink ref="B355" r:id="rId354" tooltip="Shiva - Uncivilized, Uncouth, but Just Life" display="https://www.youtube.com/watch?v=EE5jNut1czc" xr:uid="{E4892458-37FF-4A8C-A1EB-E026EF88AA14}"/>
    <hyperlink ref="B356" r:id="rId355" tooltip="Knowing Life by Inclusion, Not Intellect" display="https://www.youtube.com/watch?v=NxqRLjWscik" xr:uid="{733E7E3E-1CFA-4BE1-8DD5-9AF3C0686C8A}"/>
    <hyperlink ref="B357" r:id="rId356" tooltip="Do This One Thing to Live Blissfully" display="https://www.youtube.com/watch?v=o4k4gVNb96k" xr:uid="{DFD6A887-DC11-4909-A6E3-2A5706AE5635}"/>
    <hyperlink ref="B358" r:id="rId357" tooltip="The Rules of Life and Death" display="https://www.youtube.com/watch?v=E60iQmIq72E" xr:uid="{FCF7EF74-94A6-4F68-9C7F-BDEBE2506147}"/>
    <hyperlink ref="B359" r:id="rId358" tooltip="Just a Brief Life" display="https://www.youtube.com/watch?v=TJBRJt1K4OM" xr:uid="{0DA2E049-B9FB-40F1-AE5E-CC40B15CECEA}"/>
    <hyperlink ref="B360" r:id="rId359" tooltip="Yoga Means Aligning with the Cosmic Geometry" display="https://www.youtube.com/watch?v=-ZM1xNdzb54" xr:uid="{538B74A3-B468-442B-B8E2-0728D45E9483}"/>
    <hyperlink ref="B361" r:id="rId360" tooltip="Managing Time, Information and Energy" display="https://www.youtube.com/watch?v=WAQSeWaStm8" xr:uid="{2B437745-9999-4E21-8570-CFFC0451F59D}"/>
    <hyperlink ref="B362" r:id="rId361" tooltip="Forget Batman and Superman – You are a Glue Man!" display="https://www.youtube.com/watch?v=jQIb5YOkG60" xr:uid="{E1D72B93-72A9-4D4C-9EC6-DF09AD9136C2}"/>
    <hyperlink ref="B363" r:id="rId362" tooltip="Seeking Bondage or Liberation?" display="https://www.youtube.com/watch?v=dwcmN-Uax7k" xr:uid="{01232112-D3CF-4C1E-B17E-AAC62FAF54AF}"/>
    <hyperlink ref="B364" r:id="rId363" tooltip="Why Wait?" display="https://www.youtube.com/watch?v=A8HRUwihTg0" xr:uid="{194867FE-6C14-472B-92B3-8BA4F4F46FD3}"/>
    <hyperlink ref="B365" r:id="rId364" tooltip="Knowing Yourself, Inside and Out" display="https://www.youtube.com/watch?v=iipwjxKtRqs" xr:uid="{6F98A3CB-514F-4E4F-8A61-E87A72A1B9B8}"/>
    <hyperlink ref="B366" r:id="rId365" tooltip="Misery or Joy is Your Choice" display="https://www.youtube.com/watch?v=Cj2vBG5vXU0" xr:uid="{2800B16A-FB17-40DD-A141-AB840DFC1E96}"/>
    <hyperlink ref="B367" r:id="rId366" tooltip="Ignorance is Bliss…Until You Hit the Ground" display="https://www.youtube.com/watch?v=-wj8gyaxkOM" xr:uid="{E5011B80-247F-4535-951C-534D1FE89E68}"/>
    <hyperlink ref="B368" r:id="rId367" tooltip="“Of Love” – A Poem by Sadhguru." display="https://www.youtube.com/watch?v=VpJVKQS6sps" xr:uid="{161462F0-2BFF-4BDA-81EC-89184F5B1EFF}"/>
    <hyperlink ref="B369" r:id="rId368" tooltip="Sadhguru in Kailash Manasarovar: The Fire of a Pilgrim" display="https://www.youtube.com/watch?v=u-xx8QpSGLA" xr:uid="{BA12B0CC-B061-47D1-97FE-249F69974F63}"/>
    <hyperlink ref="B370" r:id="rId369" tooltip="The Source of All Suffering" display="https://www.youtube.com/watch?v=LH5E6oo5wg0" xr:uid="{67E1A715-A431-4763-8B3A-9B003554022B}"/>
    <hyperlink ref="B371" r:id="rId370" tooltip="Touched By Life, Not Bored by Overload - Juhi Chawla with Sadhguru" display="https://www.youtube.com/watch?v=JQTctGQOhsg" xr:uid="{EB63E352-4579-450A-84F7-FF45E953A709}"/>
    <hyperlink ref="B372" r:id="rId371" tooltip="How to Handle the 5 Elements - Vinita Bali​ With Sadhguru" display="https://www.youtube.com/watch?v=Gr4-UVzbbzw" xr:uid="{1FE558F1-E5C5-4C17-A0E4-CFC7053592A0}"/>
    <hyperlink ref="B373" r:id="rId372" tooltip="Overwhelmed by Life | Juhi Chawla with Sadhguru" display="https://www.youtube.com/watch?v=dGULOR0qOjA" xr:uid="{5BF8573C-F125-4CED-9B30-F2EFE85ADBE4}"/>
    <hyperlink ref="B374" r:id="rId373" tooltip="Poetic Fling Promo - New Release from Sadhguru" display="https://www.youtube.com/watch?v=nB7SwkKa4pM" xr:uid="{E811EFE4-D08C-4F76-8B5E-65DAE2BF545F}"/>
    <hyperlink ref="B375" r:id="rId374" tooltip="Shiva Untold: Acknowledging Shiva" display="https://www.youtube.com/watch?v=ttwzSjHgAm0" xr:uid="{FF38B824-2262-444E-836F-2A576CF146F7}"/>
    <hyperlink ref="B376" r:id="rId375" tooltip="Shiva Untold: Desires Burnt to Ashes" display="https://www.youtube.com/watch?v=Cm_V3cyOScQ" xr:uid="{C3BD46DC-690E-400C-B7E0-2A3822343989}"/>
    <hyperlink ref="B377" r:id="rId376" tooltip="Enlightenment is not an Accomplishment" display="https://www.youtube.com/watch?v=qlboqyrPQuk" xr:uid="{EFF25066-8BCC-49B8-A7D2-15D0FA526EE4}"/>
    <hyperlink ref="B378" r:id="rId377" tooltip="Have You Lost Your Mind?" display="https://www.youtube.com/watch?v=VUYFiWdAj2A" xr:uid="{A9F9FCE9-1A73-4BA1-8138-B923DFFE7349}"/>
    <hyperlink ref="B379" r:id="rId378" tooltip="Step One, Balance!" display="https://www.youtube.com/watch?v=q1lfjC1eH9Y" xr:uid="{481BD461-9D31-402D-BE1C-5C8FA6826DA4}"/>
    <hyperlink ref="B380" r:id="rId379" tooltip="Shiva Untold: From Gross to Subtle" display="https://www.youtube.com/watch?v=FPGGWJw-sp4" xr:uid="{7D70ECBE-8593-4ED1-9E0D-D452F7222E51}"/>
    <hyperlink ref="B381" r:id="rId380" tooltip="Shiva Untold: Love and Loss of Sati" display="https://www.youtube.com/watch?v=C6j2qDzdGNQ" xr:uid="{56144E8C-58C8-459B-AAC2-9E6FAE78C46B}"/>
    <hyperlink ref="B382" r:id="rId381" tooltip="India: Building a Glorious Nation" display="https://www.youtube.com/watch?v=32jXb9B1jls" xr:uid="{5B46D1B0-A7CA-4469-8B10-F840AAD09EE6}"/>
    <hyperlink ref="B383" r:id="rId382" tooltip="When Dreams Come True, Don’t Complain - Juhi Chawla with Sadhguru" display="https://www.youtube.com/watch?v=SAnUTDJ-DIY" xr:uid="{64F1CE8C-176D-47BA-AD18-9525C17EEB41}"/>
    <hyperlink ref="B384" r:id="rId383" tooltip="Mahashivratri - A Night of Nameless Ecstasies" display="https://www.youtube.com/watch?v=gA6pdRXSlJw" xr:uid="{880190D7-38A3-4D58-A3A2-E1C9C323C143}"/>
    <hyperlink ref="B385" r:id="rId384" tooltip="Shiva Untold: Yogi, not a Philosopher" display="https://www.youtube.com/watch?v=XtiYlNM9jRc" xr:uid="{085A8040-A35D-4983-AC2C-F016C269FDAC}"/>
    <hyperlink ref="B386" r:id="rId385" tooltip="Missing Life is a Tragedy" display="https://www.youtube.com/watch?v=b5cyE4qEb2w" xr:uid="{1B162407-10A6-488C-9FAB-D12C2632D1DB}"/>
    <hyperlink ref="B387" r:id="rId386" tooltip="Shiva Untold: The Lord of Ignorance" display="https://www.youtube.com/watch?v=5Uxg9-mIGX8" xr:uid="{FE575367-8A11-4129-A147-3AEBDF20094B}"/>
    <hyperlink ref="B388" r:id="rId387" tooltip="Happiness Without Pursuit - Juhi Chawla with Sadhguru" display="https://www.youtube.com/watch?v=n_LjQ8bSXSc" xr:uid="{6BE9F579-4AB2-4855-B780-82AF7B3F52EB}"/>
    <hyperlink ref="B389" r:id="rId388" tooltip="Longing for Love" display="https://www.youtube.com/watch?v=7PWNEv2qI9c" xr:uid="{F6825110-313D-44B4-99F9-086556B799F9}"/>
    <hyperlink ref="B390" r:id="rId389" tooltip="Tips to Experience Love" display="https://www.youtube.com/watch?v=3xTrhsBeKvc" xr:uid="{94B51395-43B4-4C9B-A7E6-DFF8CCC19E9F}"/>
    <hyperlink ref="B391" r:id="rId390" tooltip="Escaping the Trap of Intellect" display="https://www.youtube.com/watch?v=NUTtUP_1jns" xr:uid="{C29E674B-82A4-4182-8F6D-BAD7258A7D95}"/>
    <hyperlink ref="B392" r:id="rId391" tooltip="Shiva Untold: The Wedding of Shiva and Parvathi" display="https://www.youtube.com/watch?v=xQhDtSXlXW8" xr:uid="{80148B88-01DF-495B-878F-25711BD9A838}"/>
    <hyperlink ref="B393" r:id="rId392" tooltip="Creating a Culture of Health - Dr. Devi Shetty with Sadhguru" display="https://www.youtube.com/watch?v=s8raUHLaapw" xr:uid="{CC59B497-6182-469E-B039-617996FDA072}"/>
    <hyperlink ref="B394" r:id="rId393" tooltip="Is Time Travel Possible?" display="https://www.youtube.com/watch?v=FNVUlpnBg54" xr:uid="{6B9729EF-A306-412D-A37F-85BF06E072D0}"/>
    <hyperlink ref="B395" r:id="rId394" tooltip="No Training Required, Just Pay Attention!" display="https://www.youtube.com/watch?v=DnkLfQ-JpSY" xr:uid="{D0AE6DDE-4091-40C2-9A8C-DF744AE6C5DB}"/>
    <hyperlink ref="B396" r:id="rId395" tooltip="Shiva Untold: How Velliangiri Became Kailash of the South" display="https://www.youtube.com/watch?v=aRErC6Wudwo" xr:uid="{AE8A6517-1993-4A27-A9E2-54BC3FB754D3}"/>
    <hyperlink ref="B397" r:id="rId396" tooltip="Are You Looking for Solace or a Solution?" display="https://www.youtube.com/watch?v=tCSR_oIsnDc" xr:uid="{349B0239-8332-4C50-AD29-91457C694E76}"/>
    <hyperlink ref="B398" r:id="rId397" tooltip="Why Rama and Jesus Are an Inspiration" display="https://www.youtube.com/watch?v=chb6F9Q7CWU" xr:uid="{7165757E-CF6D-446B-B74E-91FECA15BF4B}"/>
    <hyperlink ref="B399" r:id="rId398" tooltip="Mahashivratri Sadhana - Tools for Transformation [Promo]" display="https://www.youtube.com/watch?v=lC7nJjRfU_Y" xr:uid="{42C2BF44-2352-469B-82FD-BC30B5430147}"/>
    <hyperlink ref="B400" r:id="rId399" tooltip="Does India Need Strong Military? - Dr. Kiran Bedi with Sadhguru" display="https://www.youtube.com/watch?v=Yy_UOLD2bBE" xr:uid="{EB3EBB8D-8824-4718-BD05-F9C2F7AE55D0}"/>
    <hyperlink ref="B401" r:id="rId400" tooltip="Mahashivratri Sadhana - Tools for Transformation" display="https://www.youtube.com/watch?v=ZyWEu6qIApE" xr:uid="{61060397-7A56-44BB-9445-F08BB6ED316A}"/>
    <hyperlink ref="B402" r:id="rId401" tooltip="From Spiritual Aspiration to Realization" display="https://www.youtube.com/watch?v=BzK72IUQIok" xr:uid="{BF152A87-63C1-4343-A234-0D7A96EAA0C5}"/>
    <hyperlink ref="B403" r:id="rId402" tooltip="Bhuta Shuddhi: Mastering the Earth Element" display="https://www.youtube.com/watch?v=oBYXZMBEkMs" xr:uid="{32D8478F-C4B1-4E5D-9F68-887BA0160BB7}"/>
    <hyperlink ref="B404" r:id="rId403" tooltip="Freedom to Create Your Own God" display="https://www.youtube.com/watch?v=0oxjwW27xt4" xr:uid="{520FF6F4-A94C-47A8-9D02-D6C14CE62EFD}"/>
    <hyperlink ref="B405" r:id="rId404" tooltip="No Bull, Just Life" display="https://www.youtube.com/watch?v=Xyx1la9c8Mg" xr:uid="{8BC64949-5F1E-4418-BAD6-E59C9A592D6E}"/>
    <hyperlink ref="B406" r:id="rId405" tooltip="Stop Limiting Life's Possibility" display="https://www.youtube.com/watch?v=QEtjob__Fc0" xr:uid="{E2C916BB-2E43-41C4-A400-D7265E1D99E2}"/>
    <hyperlink ref="B407" r:id="rId406" tooltip="Sadhguru Sings Jana Gana Mana" display="https://www.youtube.com/watch?v=jpDPikbzdEQ" xr:uid="{7F9B0508-4F7B-4D1C-94BD-ACFCE816D5F6}"/>
    <hyperlink ref="B408" r:id="rId407" tooltip="A Simple Process to Find Success on the Spiritual Path | Suhel Seth with Sadhguru" display="https://www.youtube.com/watch?v=H7oxOARW0gs" xr:uid="{AB8A5267-E2EE-42EF-99E1-D4EB00B7FD23}"/>
    <hyperlink ref="B409" r:id="rId408" tooltip="Ordinary to Extra-ordinary | Suhel Seth with Sadhguru" display="https://www.youtube.com/watch?v=UFjNPvgAosw" xr:uid="{DAD0F95B-5EE6-4ED2-BA94-7153E3F107EA}"/>
    <hyperlink ref="B410" r:id="rId409" tooltip="Do You Have to Leave Family &amp; Society to be Spiritual? | Suhel Seth with Sadhguru" display="https://www.youtube.com/watch?v=G8TvpARWTjY" xr:uid="{C684A337-6162-45E4-A97A-AC1F6034C5CC}"/>
    <hyperlink ref="B411" r:id="rId410" tooltip="The Only Solution to Climate Change &amp; Scarce Natural Resources | Suhel Seth with Sadhguru" display="https://www.youtube.com/watch?v=fnyljp3X4jU" xr:uid="{B2BE90ED-46EC-495A-AC84-EFA9081AB492}"/>
    <hyperlink ref="B412" r:id="rId411" tooltip="“Uyirnokkam” -  A Song by Sounds of Isha" display="https://www.youtube.com/watch?v=9Pquyw7kVTM" xr:uid="{58EB1C47-2B35-484F-82C9-1E073032251A}"/>
    <hyperlink ref="B413" r:id="rId412" tooltip="Why Rama Did Penance After Killing Ravana" display="https://www.youtube.com/watch?v=dhiyoLGKvVo" xr:uid="{89427CE5-31D6-463F-B813-850D90CD0F22}"/>
    <hyperlink ref="B414" r:id="rId413" tooltip="Sadhguru on Jallikattu - Stop Slaughter, Not the Sport!" display="https://www.youtube.com/watch?v=cBM-Opwnwo8" xr:uid="{84D6BE32-14E0-4774-AC99-C0D780E41C4A}"/>
    <hyperlink ref="B415" r:id="rId414" tooltip="Whatever the Path, Carry Yoga With You" display="https://www.youtube.com/watch?v=ZzDTFb78lwE" xr:uid="{5DDE2A56-07F8-4EE1-B5A1-13B1E94D30C0}"/>
    <hyperlink ref="B416" r:id="rId415" tooltip="Alternative Medical Systems: When Do They Work Best? - Dr. Devi Shetty with Sadhguru" display="https://www.youtube.com/watch?v=p3HT3YVfGMI" xr:uid="{92C30C22-C5C8-4317-B137-087F9CBE3DAB}"/>
    <hyperlink ref="B417" r:id="rId416" tooltip="The Mind Can Only Be Confused" display="https://www.youtube.com/watch?v=5wnkFYztI4c" xr:uid="{936DCB8B-E4F9-4F96-A2DE-B43EF6019DD6}"/>
    <hyperlink ref="B418" r:id="rId417" tooltip="Why &amp; How Indian Temples Were Created" display="https://www.youtube.com/watch?v=OWrciacV9XU" xr:uid="{CECDF312-F632-4E04-8334-963A0A19B8DE}"/>
    <hyperlink ref="B419" r:id="rId418" tooltip="Ignorance is a Boundless Possibility - Suhel Seth with Sadhguru" display="https://www.youtube.com/watch?v=DltKfvtXtEg" xr:uid="{B0840738-DCA7-4572-A855-C6567490FB66}"/>
    <hyperlink ref="B420" r:id="rId419" tooltip="Make Parenting a Joyful Process" display="https://www.youtube.com/watch?v=mFpeT662yJc" xr:uid="{D4FE2EBD-0497-4A1A-A93C-ABC184DDCD5B}"/>
    <hyperlink ref="B421" r:id="rId420" tooltip="From Unconscious to Conscious Evolution" display="https://www.youtube.com/watch?v=XYeUFflb7Bk" xr:uid="{0D37B708-6FBF-4F72-B7EF-99A8CA913B33}"/>
    <hyperlink ref="B422" r:id="rId421" tooltip="Bhuta Shuddhi: Taking Charge of the Elements" display="https://www.youtube.com/watch?v=jEmulliJWU8" xr:uid="{B34FE158-7838-419C-AA4E-7C18E863B227}"/>
    <hyperlink ref="B423" r:id="rId422" tooltip="New Year Message From Sadhguru – Come Alive" display="https://www.youtube.com/watch?v=pKvyl1163M0" xr:uid="{054C41BE-C267-4234-8E4E-EC5E88ACB4A4}"/>
    <hyperlink ref="B424" r:id="rId423" tooltip="The Most Precious Gift" display="https://www.youtube.com/watch?v=G49m2tMLggU" xr:uid="{BAD8D9DF-584E-4B68-8439-BECFEB96CECE}"/>
    <hyperlink ref="B425" r:id="rId424" tooltip="Is Kamasutra Pornography?" display="https://www.youtube.com/watch?v=czu4M978vUk" xr:uid="{7D9BB4EF-149E-4304-A5E2-A4522A3F9541}"/>
    <hyperlink ref="B426" r:id="rId425" tooltip="Is India Intolerant? – Sadhguru Answers" display="https://www.youtube.com/watch?v=dScyXZ1A0wk" xr:uid="{4777A0CF-D063-45DE-B43E-D6257F15E897}"/>
    <hyperlink ref="B427" r:id="rId426" tooltip="One Drop of Spirituality" display="https://www.youtube.com/watch?v=9rBxmGg1KDU" xr:uid="{FBBCAA4B-7650-42DA-A5D3-9FE8CE380080}"/>
    <hyperlink ref="B428" r:id="rId427" tooltip="No More Poisonous Deals" display="https://www.youtube.com/watch?v=8GWCOXW_ms4" xr:uid="{D5F52ED7-CB21-4FE7-838E-BD32CA1D72A0}"/>
    <hyperlink ref="B429" r:id="rId428" tooltip="The True Miracle of Life" display="https://www.youtube.com/watch?v=PyxVWN0nGyg" xr:uid="{D8D9CD18-E231-4B80-B5C3-BB44A127D46A}"/>
    <hyperlink ref="B430" r:id="rId429" tooltip="Why Bharat Has 33 million Gods &amp; Goddesses" display="https://www.youtube.com/watch?v=1InBj1-VZl8" xr:uid="{AE0A0A0A-6280-48B4-BED6-7E2D524FAE0C}"/>
    <hyperlink ref="B431" r:id="rId430" tooltip="Samsara to Sanyas: Breaking the Cycles of Time" display="https://www.youtube.com/watch?v=h5G0grgSW0g" xr:uid="{AF05BADB-46EB-401F-803D-948D718EC546}"/>
    <hyperlink ref="B432" r:id="rId431" tooltip="Mind | Prejudice and Identity" display="https://www.youtube.com/watch?v=b6yjd1VicmQ" xr:uid="{D803E530-A383-4508-8487-D2E348620D0F}"/>
    <hyperlink ref="B433" r:id="rId432" tooltip="Existence: Not Logical, But Absolutely Fantastic" display="https://www.youtube.com/watch?v=vgMT8-HOIzA" xr:uid="{4F92D16A-51FA-4630-A7FA-30AE6EC2B3E0}"/>
    <hyperlink ref="B434" r:id="rId433" tooltip="Experiencing Life to the Maximum" display="https://www.youtube.com/watch?v=NcA7Nmp6qnU" xr:uid="{39DF017A-277B-4E31-9DFA-A4E2D9A4329F}"/>
    <hyperlink ref="B435" r:id="rId434" tooltip="Optimize Yourself for Leadership" display="https://www.youtube.com/watch?v=jfe5CttwKB4" xr:uid="{02A2A5E2-0DF7-470D-B96F-0EC535391089}"/>
    <hyperlink ref="B436" r:id="rId435" tooltip="The Significance of Initiation | Yoga &amp; Meditation" display="https://www.youtube.com/watch?v=bOCx853wJ3E" xr:uid="{9869F5A4-3FF3-46F8-AFE4-E519A37067AF}"/>
    <hyperlink ref="B437" r:id="rId436" tooltip="Why Light Lamps During The Month of Karthik?" display="https://www.youtube.com/watch?v=gFXILIBTfG4" xr:uid="{F852B238-C561-4AA1-8FAD-5672F9CF599D}"/>
    <hyperlink ref="B438" r:id="rId437" tooltip="Shiva - The Ultimate Outlaw" display="https://www.youtube.com/watch?v=GWzHZ6wjCao" xr:uid="{99A218C8-9D45-4459-AB80-39954ECDCA7E}"/>
    <hyperlink ref="B439" r:id="rId438" tooltip="Is Marriage a Hindrance on the Spiritual Path?" display="https://www.youtube.com/watch?v=kEQaHtiCPYM" xr:uid="{9E01429C-C6EB-456D-AC75-BF76D9CA7629}"/>
    <hyperlink ref="B440" r:id="rId439" tooltip="Spirit of Eastern Wisdom: The Intelligence Within" display="https://www.youtube.com/watch?v=LQC-A6Aukus" xr:uid="{988184D4-0996-4E56-8841-D131583CA9DE}"/>
    <hyperlink ref="B441" r:id="rId440" tooltip="Life's Only Purpose: Blossoming to the Fullest Possibility - Shekhar Kapur with Sadhguru" display="https://www.youtube.com/watch?v=-S0XbjHnjUc" xr:uid="{A98AD776-C355-42D2-8E33-26A63FF0AB2C}"/>
    <hyperlink ref="B442" r:id="rId441" tooltip="Human Wellbeing is the Only Business" display="https://www.youtube.com/watch?v=fRvq1yOogLo" xr:uid="{DFA88F7A-EF28-4CE7-B54A-2FD12F5CC478}"/>
    <hyperlink ref="B443" r:id="rId442" tooltip="Adiyogi Shiva: The First &amp; Ultimate Zen Master" display="https://www.youtube.com/watch?v=cgpxoUE-kOg" xr:uid="{F97545FF-26FB-4401-B2EB-30BBE5E9EDDD}"/>
    <hyperlink ref="B444" r:id="rId443" tooltip="Sadhguru's Diwali Message" display="https://www.youtube.com/watch?v=jb7GigxSa30" xr:uid="{0554ED98-BA62-4615-A6AD-B26315A62D54}"/>
    <hyperlink ref="B445" r:id="rId444" tooltip="The 3 Components of Life &amp; Death" display="https://www.youtube.com/watch?v=eGM1D1BtsPo" xr:uid="{62D5D9FD-BC52-450F-B76C-60890BEAAC54}"/>
    <hyperlink ref="B446" r:id="rId445" tooltip="The Meaning of Colors for a Spiritual Seeker" display="https://www.youtube.com/watch?v=V23T-YBTARY" xr:uid="{EFED8314-7A49-4B8A-9A17-7720AE392B59}"/>
    <hyperlink ref="B447" r:id="rId446" tooltip="​What is the Purpose of My Birth?​" display="https://www.youtube.com/watch?v=jDeevLZhCLc" xr:uid="{D59F2024-C896-40A0-9778-2D1DA17D072D}"/>
    <hyperlink ref="B448" r:id="rId447" tooltip="Stop Digging Into The Past" display="https://www.youtube.com/watch?v=qdVJsJJXPtY" xr:uid="{30C8B9FD-E5EE-4343-A780-67C099800BDE}"/>
    <hyperlink ref="B449" r:id="rId448" tooltip="​How Do I Deal With Unfulfilled Expectations?" display="https://www.youtube.com/watch?v=2qbKcuTKrDI" xr:uid="{1B97676C-9B67-43B3-9A5D-8ABE6979F5AA}"/>
    <hyperlink ref="B450" r:id="rId449" tooltip="The Drama of Life: Do it the way it works" display="https://www.youtube.com/watch?v=iNsJTl7yUzE" xr:uid="{78E1407F-07DE-4DA7-86AE-E6FAC5D6301E}"/>
    <hyperlink ref="B451" r:id="rId450" tooltip="Is Life Freaking You Out? The Reason People Lose Their Balance" display="https://www.youtube.com/watch?v=YVLxIhCHhpg" xr:uid="{8FA6578E-0715-46F1-93BD-E2B0FC536D07}"/>
    <hyperlink ref="B452" r:id="rId451" tooltip="Humanity is Headed for Disaster, Unless..." display="https://www.youtube.com/watch?v=G0yaF7rw928" xr:uid="{6844C952-1E35-49D7-94D8-1131B9D1796C}"/>
    <hyperlink ref="B453" r:id="rId452" tooltip="Does Enlightenment Happen Gradually, or with a Bang?" display="https://www.youtube.com/watch?v=TNuBBNB-gXw" xr:uid="{A131131B-914A-4106-B80A-D5DE05B9BE5F}"/>
    <hyperlink ref="B454" r:id="rId453" tooltip="How can a Spiritual Seeker Stay Away from Distractions?" display="https://www.youtube.com/watch?v=5l80odQSoSk" xr:uid="{563E3B50-81B7-469F-8D5C-47AF61568F8E}"/>
    <hyperlink ref="B455" r:id="rId454" tooltip="Why We Should Pay Attention!" display="https://www.youtube.com/watch?v=R2nZUdObktk" xr:uid="{3D3D0BDA-601C-40A6-844C-06DBFC77C614}"/>
    <hyperlink ref="B456" r:id="rId455" tooltip="Cancer Treatment: Take the Fight Out of Cancer" display="https://www.youtube.com/watch?v=MBH7Sg8yzdc" xr:uid="{C025EC2E-A99F-4CC0-AEDE-0DCC6BBB6328}"/>
    <hyperlink ref="B457" r:id="rId456" tooltip="Is a Guru Necessary For Enlightenment?" display="https://www.youtube.com/watch?v=qS7ZheGGEN4" xr:uid="{20299E70-1126-468C-8E3C-C0B78A1A4CEB}"/>
    <hyperlink ref="B458" r:id="rId457" tooltip="The 5 Elements of Existence Explained" display="https://www.youtube.com/watch?v=rTeKZRsZvDY" xr:uid="{55C05BF3-C0B0-4D08-8480-B99C93E4C7AE}"/>
    <hyperlink ref="B459" r:id="rId458" tooltip="What Do You Do With Yourself After Retirement? - Dr. Devi Shetty with Sadhguru" display="https://www.youtube.com/watch?v=XtgcC-ub5S0" xr:uid="{9A30ABB7-1826-43AB-9787-8A6F2FDFBE4B}"/>
    <hyperlink ref="B460" r:id="rId459" tooltip="How Agastya Muni Spread Yoga Across Ancient India" display="https://www.youtube.com/watch?v=TdjgAbdgBkY" xr:uid="{4BB33401-1413-4C83-88EA-8B771E663605}"/>
    <hyperlink ref="B461" r:id="rId460" tooltip="What Makes Gandhi A Mahatma?" display="https://www.youtube.com/watch?v=JIwQTsZ4yQ0" xr:uid="{0270E9F3-E7F6-43C4-8801-7BC5622211EC}"/>
    <hyperlink ref="B462" r:id="rId461" tooltip="Parenting: Raise Yourself Before You Raise Your Kids" display="https://www.youtube.com/watch?v=QXqjmIIhIrY" xr:uid="{EA7DC0B9-2653-4271-A7DA-725F7DBC4917}"/>
    <hyperlink ref="B463" r:id="rId462" tooltip="Life, Death &amp; Hormonal Hijack" display="https://www.youtube.com/watch?v=MN9UhQ4z-Ao" xr:uid="{92993843-C6CE-48A5-92BD-DEEB1A77DFFF}"/>
    <hyperlink ref="B464" r:id="rId463" tooltip="Forget Facebook, Get a Big &quot;LIKE&quot; From the Universe!" display="https://www.youtube.com/watch?v=5z855Z2iFwI" xr:uid="{FDC670D7-3578-4124-A809-68C71F6E3EA2}"/>
    <hyperlink ref="B465" r:id="rId464" tooltip="Does God Love You? - Dr. Devi Shetty with Sadhguru" display="https://www.youtube.com/watch?v=kyMXTPlyPgc" xr:uid="{B6048576-BC0B-40FD-B2B3-AFD4BB874556}"/>
    <hyperlink ref="B466" r:id="rId465" tooltip="Sadhguru at Kantisarovar: Nada Brahma Chant" display="https://www.youtube.com/watch?v=9Ni2MeDyU8c" xr:uid="{A1052A58-4135-4BA1-B16A-B23A2AACDEA8}"/>
    <hyperlink ref="B467" r:id="rId466" tooltip="Intelligence and Intellect: What's The Difference - Shekhar Kapur with Sadhguru" display="https://www.youtube.com/watch?v=mBt75tpJ07I" xr:uid="{06285524-8683-44ED-8C7C-BBA3F06018E8}"/>
    <hyperlink ref="B468" r:id="rId467" tooltip="What Does Krishna Mean By Swadharma?" display="https://www.youtube.com/watch?v=Aht4dCB11Sw" xr:uid="{95E315D4-D3FD-45A0-BB11-66DF0AA22FB3}"/>
    <hyperlink ref="B469" r:id="rId468" tooltip="Let's Play India!" display="https://www.youtube.com/watch?v=fbe8zgbwOI0" xr:uid="{0D728696-0185-46B1-AF5C-9937B61FE5C3}"/>
    <hyperlink ref="B470" r:id="rId469" tooltip="Vibhuti: How And Where To Apply It On The Body" display="https://www.youtube.com/watch?v=7DDuhg9AgdM" xr:uid="{7C6C390D-F4F7-4358-987F-9643B3B8CFF6}"/>
    <hyperlink ref="B471" r:id="rId470" tooltip="Spirituality: The Highest Level of Intensity &amp; Involvement" display="https://www.youtube.com/watch?v=d-9Q_sqbDHk" xr:uid="{8937E9A4-B46E-4E54-9676-80C2FE7AB23C}"/>
    <hyperlink ref="B472" r:id="rId471" tooltip="Sachin Tendulkar &amp; Sadhguru: How Sports Can Transform India" display="https://www.youtube.com/watch?v=O6TrbtbLeWQ" xr:uid="{9917385D-5238-4D57-9B31-95E249B90C0E}"/>
    <hyperlink ref="B473" r:id="rId472" tooltip="Sadhguru at Kantisarovar: Where The First Yoga Program Happened" display="https://www.youtube.com/watch?v=dHhxhzzwg0Q" xr:uid="{1B376F5C-2AED-4D86-8014-C916A876E164}"/>
    <hyperlink ref="B474" r:id="rId473" tooltip="Surya Kriya - In Tune with the Cycles of the Sun" display="https://www.youtube.com/watch?v=3bkLxKAA3w8" xr:uid="{4C39E696-21C8-4974-A948-2ADCDB9A8669}"/>
    <hyperlink ref="B475" r:id="rId474" tooltip="Sachin Tendulkar plays cricket with Sadhguru - The Master with the Blaster!" display="https://www.youtube.com/watch?v=3se4kBO2sPk" xr:uid="{7D621606-BEA8-464A-B4B7-CAAAFAFBA81F}"/>
    <hyperlink ref="B476" r:id="rId475" tooltip="Devotion: Allowing Existence to Flow Through You" display="https://www.youtube.com/watch?v=m39mp0PuN5c" xr:uid="{B02463E7-D344-4F5D-BAAC-047D130E9FA5}"/>
    <hyperlink ref="B477" r:id="rId476" tooltip="How Sports Inspires Transformation In Society" display="https://www.youtube.com/watch?v=FjAr-EOmJoc" xr:uid="{6FF47995-066F-4E9C-9D0B-CAEA14B40875}"/>
    <hyperlink ref="B478" r:id="rId477" tooltip="Gramotsavam with Sachin - A Ball can Change the World" display="https://www.youtube.com/watch?v=5uJuGG-OjLI" xr:uid="{E12BF4A3-223E-4C3D-8E01-29CB9BE8C13D}"/>
    <hyperlink ref="B479" r:id="rId478" tooltip="Meditation For Young Children" display="https://www.youtube.com/watch?v=1-sRDYOLkbg" xr:uid="{828CB323-A34B-4472-8D0F-A8BE771CC853}"/>
    <hyperlink ref="B480" r:id="rId479" tooltip="The Desire For Everything: Understanding The Human Predicament" display="https://www.youtube.com/watch?v=s2SSedCJ29M" xr:uid="{FAA50FFD-CB35-43BD-A992-EAD9C0B98E07}"/>
    <hyperlink ref="B481" r:id="rId480" tooltip="The Power of Saligrams" display="https://www.youtube.com/watch?v=zGMUJ7BlQMA" xr:uid="{B7D797BC-3D2B-4235-BE55-3CEE8C23C491}"/>
    <hyperlink ref="B482" r:id="rId481" tooltip="What's A Better Leadership Style: Forceful or Accommodative" display="https://www.youtube.com/watch?v=VuqEBnXk3tI" xr:uid="{9E79F17B-B010-475E-9EA0-57F5B81B2DED}"/>
    <hyperlink ref="B483" r:id="rId482" tooltip="Devotion: When You Don't Matter Anymore" display="https://www.youtube.com/watch?v=ZXTOs60qgc4" xr:uid="{20D3C315-F725-462C-BA9E-FDFD2AC3A2CB}"/>
    <hyperlink ref="B484" r:id="rId483" tooltip="How Does The Bhairavi Yantra Support And Benefit You?" display="https://www.youtube.com/watch?v=W-ObFM63g28" xr:uid="{4A0D3839-8451-48CD-86A0-85824BE13A62}"/>
    <hyperlink ref="B485" r:id="rId484" tooltip="Mind - Miracle or Manufacturer of Misery?" display="https://www.youtube.com/watch?v=AJBuqPC-F-w" xr:uid="{9A156D5C-BB43-4C3D-8DD3-8B7556FF38B6}"/>
    <hyperlink ref="B486" r:id="rId485" tooltip="Independence Day Message from Sadhguru - 2015" display="https://www.youtube.com/watch?v=WrkrlLC66do" xr:uid="{A73A4B78-4241-4C39-A382-A4B5A44E3672}"/>
    <hyperlink ref="B487" r:id="rId486" tooltip="Virender Sehwag Asks Why People Don't Share Their Knowledge" display="https://www.youtube.com/watch?v=h8IMmx1HBlQ" xr:uid="{977CDD02-956C-4E6B-9EB5-B37810024F5A}"/>
    <hyperlink ref="B488" r:id="rId487" tooltip="Why is Guru Purnima No Longer A Big Celebration In India?" display="https://www.youtube.com/watch?v=S3tqF7sYcPs" xr:uid="{5D58B987-0B33-48CD-8D82-699B3B5A8BB3}"/>
    <hyperlink ref="B489" r:id="rId488" tooltip="Creating Infrastructure For Human Consciousness - Sadhguru at IIT Madras" display="https://www.youtube.com/watch?v=aP75eMwgE_4" xr:uid="{447637A4-FC59-49A3-B378-24597788ADB9}"/>
    <hyperlink ref="B490" r:id="rId489" tooltip="​The Importance of Consecrated Spaces" display="https://www.youtube.com/watch?v=1xvYFDTPXNE" xr:uid="{F9DA67B8-7169-4CDE-9A36-93011A7E615F}"/>
    <hyperlink ref="B491" r:id="rId490" tooltip="​What is Aura Cleansing?" display="https://www.youtube.com/watch?v=Oon-2iB8e8k" xr:uid="{96A6106F-6050-4E9E-B187-71A80C53556D}"/>
    <hyperlink ref="B492" r:id="rId491" tooltip="Guru Purnima 2015 - Sadhguru Meditation and Sounds of Isha" display="https://www.youtube.com/watch?v=I4XU_lMEooY" xr:uid="{F3E13DA6-E9A6-4510-BA39-319850FF34C9}"/>
    <hyperlink ref="B493" r:id="rId492" tooltip="Google Hangout with Sadhguru - Guru Purnima 2015 at Isha Yoga Center" display="https://www.youtube.com/watch?v=KFWyGAZgjtY" xr:uid="{69C4F356-3158-43DB-B1B0-86AF6BB24760}"/>
    <hyperlink ref="B494" r:id="rId493" tooltip="Nepal: A Living, Tantric Body" display="https://www.youtube.com/watch?v=7NzERitX1-E" xr:uid="{857D8974-636C-4175-BAA8-2CB0C42B1753}"/>
    <hyperlink ref="B495" r:id="rId494" tooltip="Guru Purnima: The Day of Liberation" display="https://www.youtube.com/watch?v=N2sdwDQMsdw" xr:uid="{A1D16EEE-7C38-4261-8CE1-392C45F5D4A7}"/>
    <hyperlink ref="B496" r:id="rId495" tooltip="​Devotion: The Best Way To Establish Your Way of Being" display="https://www.youtube.com/watch?v=iCh64suO--E" xr:uid="{DD121561-551A-4613-BF0F-68D41E2D660E}"/>
    <hyperlink ref="B497" r:id="rId496" tooltip="Guru Purnima: When the First Guru was Born" display="https://www.youtube.com/watch?v=9wxbzUAHgvI" xr:uid="{E82A096B-F3AE-4BE0-9726-6A73CC0D1EFC}"/>
    <hyperlink ref="B498" r:id="rId497" tooltip="Death &amp; Breath: The Role of the Koorma Nadi" display="https://www.youtube.com/watch?v=DAZfqZOD3Dc" xr:uid="{BA0F998E-A071-45DD-ADBC-2B102358B81C}"/>
    <hyperlink ref="B499" r:id="rId498" tooltip="The Origin Of Yoga" display="https://www.youtube.com/watch?v=Pzaai8azbqA" xr:uid="{C7EFD3B1-E750-4678-BDAF-5D7120EE5949}"/>
    <hyperlink ref="B500" r:id="rId499" tooltip="What Is Good And What Is Bad For Society" display="https://www.youtube.com/watch?v=fdDiMm21BMA" xr:uid="{B5A196DD-1535-43D0-BE5C-32D5F1FBC2B7}"/>
    <hyperlink ref="B501" r:id="rId500" tooltip="How Does Spirituality Help Reduce Violence in Society? - Shekhar Kapur with Sadhguru" display="https://www.youtube.com/watch?v=yz2Q7jFMOPw" xr:uid="{4BF29206-E17B-457C-BE3C-1FB07262F32E}"/>
    <hyperlink ref="B502" r:id="rId501" tooltip="How to Reduce Sleep Quota and Increase Sleep Quality?" display="https://www.youtube.com/watch?v=X_fHa73_nOg" xr:uid="{4B4A0353-985D-4550-948A-2870DBDA82CD}"/>
    <hyperlink ref="B503" r:id="rId502" tooltip="The Nature of Human Relationships" display="https://www.youtube.com/watch?v=Dl8MUnLfEsk" xr:uid="{EB10092C-4082-4F40-940E-846E6B44247C}"/>
    <hyperlink ref="B504" r:id="rId503" tooltip="Insomnia: The Different Kinds &amp; A Few Solutions" display="https://www.youtube.com/watch?v=Gu-F5-oIpUM" xr:uid="{8DFAA3B6-58FE-4EC4-9459-FAA729722543}"/>
    <hyperlink ref="B505" r:id="rId504" tooltip="Establishing The Right Basis Before Jumping Into Action" display="https://www.youtube.com/watch?v=IZCeSeuh1TQ" xr:uid="{4F078117-78F0-4576-810A-CA199891EC4F}"/>
    <hyperlink ref="B506" r:id="rId505" tooltip="Project GreenHands - Ecology and The Fundamental Identity" display="https://www.youtube.com/watch?v=e-lo3Qq2Ydc" xr:uid="{68930AE8-8224-4FDD-A374-62BFA0EBC0A9}"/>
    <hyperlink ref="B507" r:id="rId506" tooltip="Bharat - Bringing Back A Culture of Liberation" display="https://www.youtube.com/watch?v=_cvQHqfCkjA" xr:uid="{5DE186D2-6074-471A-9CFF-0B5FCEBA2D58}"/>
    <hyperlink ref="B508" r:id="rId507" tooltip="5 Minutes for Joy" display="https://www.youtube.com/watch?v=J69NF6aXY6s" xr:uid="{8C491D7E-3E2E-443A-A292-5CA9A7A7969A}"/>
    <hyperlink ref="B509" r:id="rId508" tooltip="Yoga For Joy: Nada Yoga" display="https://www.youtube.com/watch?v=Ug8OoFAFfZ0" xr:uid="{B4165EC1-E490-4331-9D8B-12D7B9622559}"/>
    <hyperlink ref="B510" r:id="rId509" tooltip="Anger - Your Personal Poison" display="https://www.youtube.com/watch?v=dZj8o9hMUX8" xr:uid="{B9496283-610E-4A47-9D2C-CE43FE7984EE}"/>
    <hyperlink ref="B511" r:id="rId510" tooltip="International Yoga Day: Glimpses of A Historic Event" display="https://www.youtube.com/watch?v=_BggcHiaff8" xr:uid="{5084E729-D75C-4315-81FD-99C421882C9F}"/>
    <hyperlink ref="B512" r:id="rId511" tooltip="Are Reservations in Educational Institutions Necessary?" display="https://www.youtube.com/watch?v=Pr65fOkxRBc" xr:uid="{B3BCB3D3-9B5F-40AA-B455-DB188527C47E}"/>
    <hyperlink ref="B513" r:id="rId512" tooltip="Yoga For Love: Namaskar Process" display="https://www.youtube.com/watch?v=lx6Zr6lrTaI" xr:uid="{38E2074B-3BB2-45CE-8415-80156AAE886C}"/>
    <hyperlink ref="B514" r:id="rId513" tooltip="Dhyanalinga: The Meditation Machine at Isha Yoga Center" display="https://www.youtube.com/watch?v=1VeN-MUxgGY" xr:uid="{70294279-A09C-46C2-A0A9-4942505A1051}"/>
    <hyperlink ref="B515" r:id="rId514" tooltip="Depression: Stop The Suicide In Installments" display="https://www.youtube.com/watch?v=fOzxegx9DRs" xr:uid="{7A575551-C80E-423F-B9F3-1A57B51DC7F8}"/>
    <hyperlink ref="B516" r:id="rId515" tooltip="5 Minutes For Love" display="https://www.youtube.com/watch?v=BUCYjed-3Jo" xr:uid="{95CB6D4D-1419-4844-9F51-70CE6469C31E}"/>
    <hyperlink ref="B517" r:id="rId516" tooltip="Namaskar- Yoga For All- Chinese" display="https://www.youtube.com/watch?v=iuqUe9pdTc0" xr:uid="{CF36D7F8-4D76-47EA-93A2-A2E4FB4DF113}"/>
    <hyperlink ref="B518" r:id="rId517" tooltip="Namaskar- Yoga For All- Tamil" display="https://www.youtube.com/watch?v=IeIv0Kk7E9g" xr:uid="{2E73DB7A-8A4A-4A04-A9EB-31D7A9231A5A}"/>
    <hyperlink ref="B519" r:id="rId518" tooltip="Namaskar- Yoga For All- Hindi" display="https://www.youtube.com/watch?v=AHvsOf_V3jw" xr:uid="{62DC4EC5-BB9F-40EF-8D84-0C47B95A1C00}"/>
    <hyperlink ref="B520" r:id="rId519" tooltip="Namaskar - Yoga For All - (Spanish/Español)" display="https://www.youtube.com/watch?v=bVY4S32xq80" xr:uid="{1B9BDD76-BABA-4263-8DA2-AFE56E7F0C8F}"/>
    <hyperlink ref="B521" r:id="rId520" tooltip="National Anthem - Yoga for All - Official Video" display="https://www.youtube.com/watch?v=3U16ZszwWTA" xr:uid="{D0B5BB1E-2F6D-4F01-9C3B-13B5ADC94FED}"/>
    <hyperlink ref="B522" r:id="rId521" tooltip="Namaskar- Yoga For All- Gujarati" display="https://www.youtube.com/watch?v=0hGdsSbCAiE" xr:uid="{E47AAE56-C193-44C1-B577-8749C1BC2124}"/>
    <hyperlink ref="B523" r:id="rId522" tooltip="Namaskar- Yoga For All- Marathi" display="https://www.youtube.com/watch?v=Hoe3g_Sxwe0" xr:uid="{481FCCF9-020B-47F4-9D38-7FE922CADDC8}"/>
    <hyperlink ref="B524" r:id="rId523" tooltip="Namaskar- Yoga For All- Telugu" display="https://www.youtube.com/watch?v=q-KyxIfiR2s" xr:uid="{FD0FAABE-DEFE-4C3E-9523-2E6B1B8DAE77}"/>
    <hyperlink ref="B525" r:id="rId524" tooltip="Yoga For Inner Exploration: Shambhavi Mudra" display="https://www.youtube.com/watch?v=C_xsXnRd_uc" xr:uid="{2E22C22C-6136-4BED-9260-6C9EF7BCF067}"/>
    <hyperlink ref="B526" r:id="rId525" tooltip="5 Minutes For Inner Exploration" display="https://www.youtube.com/watch?v=ALRUelXygdE" xr:uid="{E1B53BE4-9B44-487E-A040-6B0FA7B69A37}"/>
    <hyperlink ref="B527" r:id="rId526" tooltip="What It Takes To Succeed and Enjoy Success" display="https://www.youtube.com/watch?v=C0Kr7DDAHqE" xr:uid="{CE1251EA-712A-4B3D-835B-619E7FE79D1D}"/>
    <hyperlink ref="B528" r:id="rId527" tooltip="The Key To Health: Treating Water With Reverence" display="https://www.youtube.com/watch?v=uqdfZbv7hlM" xr:uid="{0BE350B5-5897-408A-9703-68050202ED51}"/>
    <hyperlink ref="B529" r:id="rId528" tooltip="Namaskar -  Yoga for All" display="https://www.youtube.com/watch?v=KX_pnMG-4RE" xr:uid="{1E392495-235D-41FB-87D7-2493543C07E9}"/>
    <hyperlink ref="B530" r:id="rId529" tooltip="Live-in Relationships: How Much Does Commitment Matter?" display="https://www.youtube.com/watch?v=KBLh-avE-88" xr:uid="{94EFA15D-12CF-4255-B366-F6A0F5A805EA}"/>
    <hyperlink ref="B531" r:id="rId530" tooltip="Making Health A Way of Life" display="https://www.youtube.com/watch?v=o6YtNHX1bP8" xr:uid="{F18D0CD9-7DCD-4797-B510-6216AA5D6583}"/>
    <hyperlink ref="B532" r:id="rId531" tooltip="Don't Go Up In Smoke!" display="https://www.youtube.com/watch?v=_e5eGuKaA74" xr:uid="{A5D464F5-9DA7-4838-970B-A9745E3296BC}"/>
    <hyperlink ref="B533" r:id="rId532" tooltip="Yoga For Health: Directional Movements" display="https://www.youtube.com/watch?v=M9VSpOiwwDU" xr:uid="{6907BAFC-3120-409B-8DE5-68250DD23D85}"/>
    <hyperlink ref="B534" r:id="rId533" tooltip="5 Minutes For Health" display="https://www.youtube.com/watch?v=uhWr1jCXgKw" xr:uid="{7ABBDF66-6D3A-459F-92F9-06D0CFDDA152}"/>
    <hyperlink ref="B535" r:id="rId534" tooltip="5 Minutes For Success" display="https://www.youtube.com/watch?v=MLpb8ee3Ypc" xr:uid="{63B0E465-D9E8-4F69-85CB-559C3DE0EB5D}"/>
    <hyperlink ref="B536" r:id="rId535" tooltip="Yoga For Success: Neck Practices" display="https://www.youtube.com/watch?v=JnhUmq0va4A" xr:uid="{271897AF-3A38-4189-91E3-C44F32FA99B8}"/>
    <hyperlink ref="B537" r:id="rId536" tooltip="An Antidote to Stress" display="https://www.youtube.com/watch?v=IH23o77OZXw" xr:uid="{A7CFC333-8215-471A-A026-82BA91B40646}"/>
    <hyperlink ref="B538" r:id="rId537" tooltip="Yoga for Peace - Nadi Shuddhi" display="https://www.youtube.com/watch?v=q5m6tMjcF8k" xr:uid="{1CFAC557-D3E9-4C3D-9AA3-8A8E301A23E5}"/>
    <hyperlink ref="B539" r:id="rId538" tooltip="5 Minutes For Peace" display="https://www.youtube.com/watch?v=ng9pFkb3nko" xr:uid="{698BF21B-C1AB-4D74-9A6E-A23348656A5C}"/>
    <hyperlink ref="B540" r:id="rId539" tooltip="How Do You Overcome Fear?" display="https://www.youtube.com/watch?v=fU_7bcpuYaA" xr:uid="{2852F1CF-4745-49DB-A973-92A2869E1E5C}"/>
    <hyperlink ref="B541" r:id="rId540" tooltip="The Head-Heart Connection - Vinita Bali with Sadhguru" display="https://www.youtube.com/watch?v=0KezzzN3-4s" xr:uid="{8DD4ED7D-D700-4E6C-8646-730561D9846A}"/>
    <hyperlink ref="B542" r:id="rId541" tooltip="How Much Of You Is Sense, How Much Is Nonsense - Vinita Bali with Sadhguru" display="https://www.youtube.com/watch?v=OOpjH8iinaA" xr:uid="{B056568F-1E64-498C-AE4D-458C0EDFAA6F}"/>
    <hyperlink ref="B543" r:id="rId542" tooltip="Seeking The Nature of Your Existence - Vinita Bali with Sadhguru" display="https://www.youtube.com/watch?v=kNVywF6q_Gs" xr:uid="{BEF2D0CD-C5D2-4A68-AA22-AA3FA756A8AD}"/>
    <hyperlink ref="B544" r:id="rId543" tooltip="The First Step in Spirituality - Vinita Bali with Sadhguru" display="https://www.youtube.com/watch?v=AoBp9jM8fZo" xr:uid="{47BB7AE5-29BA-489E-9CC8-DDEF6DDECE9C}"/>
    <hyperlink ref="B545" r:id="rId544" tooltip="The Four Parts of the Mind - Vinita Bali with Sadhguru" display="https://www.youtube.com/watch?v=PHvHMiPiKao" xr:uid="{A0BAF025-BD27-4489-ACC6-E6BD55B87B50}"/>
    <hyperlink ref="B546" r:id="rId545" tooltip="Does Ganga's Water Have Special Significance?" display="https://www.youtube.com/watch?v=pOpbOK7gs4w" xr:uid="{8D7D2650-2E80-41AA-A0AA-CED67CB1F872}"/>
    <hyperlink ref="B547" r:id="rId546" tooltip="Why Rivers Are Worshiped in Indian Culture" display="https://www.youtube.com/watch?v=P7P1R6gjjKs" xr:uid="{28DDFC11-E546-4CE5-A182-02264680A081}"/>
    <hyperlink ref="B548" r:id="rId547" tooltip="International Day of Yoga: A Historic Event" display="https://www.youtube.com/watch?v=GH5dXYEfG1s" xr:uid="{5E45B05B-B76D-406B-9966-A663A803D8B1}"/>
    <hyperlink ref="B549" r:id="rId548" tooltip="Attending To The Basis Of Your Existence - Vinita Bali with Sadhguru" display="https://www.youtube.com/watch?v=ikyRG5Jg11M" xr:uid="{0E8B2E6C-0973-4EDB-BBEF-4E0C0D53C497}"/>
    <hyperlink ref="B550" r:id="rId549" tooltip="What Are The Qualities of A Good Leader? - Vinita Bali with Sadhguru" display="https://www.youtube.com/watch?v=bk4ERJ3MkCE" xr:uid="{C193D69F-C734-4E02-89DE-CAD35BEC9CE0}"/>
    <hyperlink ref="B551" r:id="rId550" tooltip="Being Part of the Solution For Poverty - Vinita Bali with Sadhguru" display="https://www.youtube.com/watch?v=TTDWIPAg9AE" xr:uid="{F865D4CD-9548-4EDA-820A-2669AFD1FE24}"/>
    <hyperlink ref="B552" r:id="rId551" tooltip="Why Doesn't Hard Work Bring Me Success?" display="https://www.youtube.com/watch?v=FBYoZ-FgC84" xr:uid="{5C60A3E9-8F41-4069-8971-60ECC4CB89CD}"/>
    <hyperlink ref="B553" r:id="rId552" tooltip="Is Suffering Inevitable?" display="https://www.youtube.com/watch?v=g7SvHaSzz9A" xr:uid="{3F6EE6F6-3AC5-4D43-B592-360DAD2167CC}"/>
    <hyperlink ref="B554" r:id="rId553" tooltip="Is There A Basis For The Beef Ban? - Barkha Dutt with Sadhguru" display="https://www.youtube.com/watch?v=E57nVL18akA" xr:uid="{4FFE6BE6-BA75-4280-8E4E-A47641642BE8}"/>
    <hyperlink ref="B555" r:id="rId554" tooltip="​Spiritual Process: A Great Adventure" display="https://www.youtube.com/watch?v=d9zjkImf0rQ" xr:uid="{514FF524-FC73-4B78-A838-2BF643020F7D}"/>
    <hyperlink ref="B556" r:id="rId555" tooltip="Compulsiveness to Consciousness - Barkha Dutt with Sadhguru" display="https://www.youtube.com/watch?v=bX-1RRewnD0" xr:uid="{6102CC3C-5B6E-49F3-B06F-FF5F9571E3EB}"/>
    <hyperlink ref="B557" r:id="rId556" tooltip="The Significance of Performing Ganga Arati" display="https://www.youtube.com/watch?v=apU5luAyGj8" xr:uid="{AB7C1216-EF66-427B-ACA4-41D9CC804923}"/>
    <hyperlink ref="B558" r:id="rId557" tooltip="The Godless Nation - Barkha Dutt with Sadhguru" display="https://www.youtube.com/watch?v=2Ss-oJ-yKhg" xr:uid="{669766CF-ED0A-4B7A-A8C8-3402F5262EDE}"/>
    <hyperlink ref="B559" r:id="rId558" tooltip="How Do You Get To Know Yourself Fully? - Sadhguru answers at Entreprenuers Organization Meet" display="https://www.youtube.com/watch?v=al0B8qUkayw" xr:uid="{11321FB4-AE5F-4FC2-90D7-A2005BF8D2DC}"/>
    <hyperlink ref="B560" r:id="rId559" tooltip="Science in Ancient India - Barkha Dutt with Sadhguru" display="https://www.youtube.com/watch?v=nTmtw3bH41g" xr:uid="{D06BB53C-CD38-4B54-B4ED-397F7DF5D703}"/>
    <hyperlink ref="B561" r:id="rId560" tooltip="Stop Being Dead Serious About Life" display="https://www.youtube.com/watch?v=cfsuose6EaM" xr:uid="{63F7032E-86D1-4D3F-898F-930C1B7FC16A}"/>
    <hyperlink ref="B562" r:id="rId561" tooltip="Bringing More Sense in the World - Barkha Dutt with Sadhguru" display="https://www.youtube.com/watch?v=OeJ0e7_ctEQ" xr:uid="{8EBD186F-096E-44D5-82C6-20D4E6EF3572}"/>
    <hyperlink ref="B563" r:id="rId562" tooltip="The Next Step : Vinita Bali​ In Conversation With Sadhguru" display="https://www.youtube.com/watch?v=BbtywenKTls" xr:uid="{56F2EEA2-0331-4E58-95EA-22E6DBD83EB5}"/>
    <hyperlink ref="B564" r:id="rId563" tooltip="Of God-men and Con-men - Barkha Dutt with Sadhguru" display="https://www.youtube.com/watch?v=zmWwIVjdBOQ" xr:uid="{D41FCA85-FC23-40C3-ACA0-55210A9FD2B9}"/>
    <hyperlink ref="B565" r:id="rId564" tooltip="Perceiving Life The Way It Is - Barkha Dutt with Sadhguru" display="https://www.youtube.com/watch?v=bzx0nynHIzs" xr:uid="{C08EF619-46CB-4C73-A0F7-0598D25851BC}"/>
    <hyperlink ref="B566" r:id="rId565" tooltip="The Meaning of Brahmananda Swarupa - How it is a Consecrated Chant?" display="https://www.youtube.com/watch?v=b2lzeBq8cas" xr:uid="{D1A43DB5-B3E6-416E-9412-EFF6F45F6503}"/>
    <hyperlink ref="B567" r:id="rId566" tooltip="What is the Best Kind of Leadership Style ?" display="https://www.youtube.com/watch?v=MGo0h27xwVc" xr:uid="{AC85C18B-47BD-4242-AB6F-989644A3B0F5}"/>
    <hyperlink ref="B568" r:id="rId567" tooltip="Pandit Jasraj With Sadhguru: The Power of Sound" display="https://www.youtube.com/watch?v=YF5IVJEOtwI" xr:uid="{21230ECC-54CA-4997-9F27-AEDF2A7F3F9F}"/>
    <hyperlink ref="B569" r:id="rId568" tooltip="The Source of Human Misery" display="https://www.youtube.com/watch?v=YgI5Owxqwts" xr:uid="{3935B8BB-2BDB-4618-BB23-7B99DFA71E01}"/>
    <hyperlink ref="B570" r:id="rId569" tooltip="Seekers are Skeptics - Barkha Dutt with Sadhguru" display="https://www.youtube.com/watch?v=LixWlh-i0A0" xr:uid="{E7F751B5-2693-4014-964B-AD115D438D3B}"/>
    <hyperlink ref="B571" r:id="rId570" tooltip="Why Food And Lunar Eclipses Are A Bad Combo - Sadhguru explains at Isha Yoga Center, 2011" display="https://www.youtube.com/watch?v=_L50ikT5LEw" xr:uid="{E928A6DB-E52C-46CA-81E3-A7788B7548A6}"/>
    <hyperlink ref="B572" r:id="rId571" tooltip="Stop Suffering Your Freedom" display="https://www.youtube.com/watch?v=Yv6eNmb2Ljo" xr:uid="{731D0B34-37F9-47D3-B1F6-8992B32C95B1}"/>
    <hyperlink ref="B573" r:id="rId572" tooltip="Barkha Dutt with Sadhguru - In Conversation with the Mystic" display="https://www.youtube.com/watch?v=PxPlm44PCK0" xr:uid="{8A07A47A-3F87-4B8F-93FE-FF6EFE1AADDE}"/>
    <hyperlink ref="B574" r:id="rId573" tooltip="Do you want to understand or experience?" display="https://www.youtube.com/watch?v=r4vsgilq2mE" xr:uid="{AB41E90A-5E6A-4DE6-BBF3-0923A3D33A14}"/>
    <hyperlink ref="B575" r:id="rId574" tooltip="Virender Sehwag &amp; Sadhguru: What It Takes To Win A World Cup" display="https://www.youtube.com/watch?v=x8Qn77t19kw" xr:uid="{1AAC0C4D-C331-44B2-890A-B8246757F5A1}"/>
    <hyperlink ref="B576" r:id="rId575" tooltip="Sadhguru and Shekhar Kapur on Stress" display="https://www.youtube.com/watch?v=M-V9q5ZemS0" xr:uid="{F177EC81-B236-4FFF-AC16-822554E26FB6}"/>
    <hyperlink ref="B577" r:id="rId576" tooltip="Succession Planning: Handing Businesses Over to Gen Next" display="https://www.youtube.com/watch?v=RqHrjiWshgA" xr:uid="{BE7163C1-EF2E-4D10-8736-A8C018E093FE}"/>
    <hyperlink ref="B578" r:id="rId577" tooltip="​What is the Purpose of Meditation?" display="https://www.youtube.com/watch?v=B5ienCg_3XA" xr:uid="{DAB66E40-70E1-48FA-9CEE-BFAA2B2350A6}"/>
    <hyperlink ref="B579" r:id="rId578" tooltip="Sick with Exam Fear? This Will Help​" display="https://www.youtube.com/watch?v=GrzLS9FgOgc" xr:uid="{61544E9A-9A44-498D-9217-A646690A31BB}"/>
    <hyperlink ref="B580" r:id="rId579" tooltip="What happens after death?" display="https://www.youtube.com/watch?v=qMryd4gurQk" xr:uid="{A37E2473-ED34-4B3C-B292-DD6C89169D5C}"/>
    <hyperlink ref="B581" r:id="rId580" tooltip="Making Joy, Not Anger, Our Default State" display="https://www.youtube.com/watch?v=3_fH-bNB5NE" xr:uid="{87B97355-7AD3-4EB7-ACEF-2950D8AFE54C}"/>
    <hyperlink ref="B582" r:id="rId581" tooltip="Day of the Feminine - Sadhguru on International Women's Day" display="https://www.youtube.com/watch?v=SpZr7TNVDl0" xr:uid="{11C9E24E-4767-48E6-AC1A-2924880A050C}"/>
    <hyperlink ref="B583" r:id="rId582" tooltip="Sadhguru with KV Kamath: Crafting True Success" display="https://www.youtube.com/watch?v=zd_DQoLvA1w" xr:uid="{E7A9A4E7-5EB1-455A-AC6B-028222B4BB87}"/>
    <hyperlink ref="B584" r:id="rId583" tooltip="Akasha: The Most Mysterious of the Five Elements" display="https://www.youtube.com/watch?v=247cJLcQjG4" xr:uid="{8A1EAF43-5929-4B13-872B-8E3040E994F1}"/>
    <hyperlink ref="B585" r:id="rId584" tooltip="​Marriage – Choosing Consciously" display="https://www.youtube.com/watch?v=UT_nWVLi4Ws" xr:uid="{959B8C16-D5AC-48F4-95C0-D68CE97A6CC9}"/>
    <hyperlink ref="B586" r:id="rId585" tooltip="​​​​God is just a Stepping Stone​" display="https://www.youtube.com/watch?v=kF3vIkvhBWM" xr:uid="{50BDC100-3EF2-4FE1-A4AF-0DACA10AC050}"/>
    <hyperlink ref="B587" r:id="rId586" tooltip="​Should you listen to your head or your gut?" display="https://www.youtube.com/watch?v=ulQWJH2e4PM" xr:uid="{97EFEBA9-095A-4031-B4F5-0C75358CFFC8}"/>
    <hyperlink ref="B588" r:id="rId587" tooltip="​​&quot;90% of my life...&quot;" display="https://www.youtube.com/watch?v=V80W02u4UwM" xr:uid="{1E6CAA9A-83C2-4F5D-B243-CB659C9F8BAB}"/>
    <hyperlink ref="B589" r:id="rId588" tooltip="A Simple Process to Transform Yourself" display="https://www.youtube.com/watch?v=nfUele5xUhg" xr:uid="{AA9D067D-A7AD-4F08-A6D0-ACD222414CE9}"/>
    <hyperlink ref="B590" r:id="rId589" tooltip="What is the Purpose of Life?" display="https://www.youtube.com/watch?v=vQ7ZvPghdy8" xr:uid="{0827995B-7B22-4445-A30F-BD7EB800597B}"/>
    <hyperlink ref="B591" r:id="rId590" tooltip="Shekhar Kapur with Sadhguru: Sparking With Life, Every Moment" display="https://www.youtube.com/watch?v=mHmWby-FK6w" xr:uid="{DD36C066-1559-453B-AD4C-FC99D51D78F5}"/>
    <hyperlink ref="B592" r:id="rId591" tooltip="Unlocking Human Capability - Dr. Devi Shetty with Sadhguru" display="https://www.youtube.com/watch?v=LYZGS2gCmqw" xr:uid="{7FC1F0AE-0E29-46E9-A772-331567626F08}"/>
    <hyperlink ref="B593" r:id="rId592" tooltip="What Sets Human Beings Apart? - Juhi Chawla with Sadhguru" display="https://www.youtube.com/watch?v=fWFon7aNU_Q" xr:uid="{2381F92F-5622-4137-A58B-E47770E037C1}"/>
    <hyperlink ref="B594" r:id="rId593" tooltip="Making the Most of the Creator's Design" display="https://www.youtube.com/watch?v=nAhCwHuqTiM" xr:uid="{444CCDBF-2F35-4D1F-9C20-EF66A7AB496B}"/>
    <hyperlink ref="B595" r:id="rId594" tooltip="The Circus of Morality" display="https://www.youtube.com/watch?v=DVWh7OgBkTc" xr:uid="{1F9894FD-A95D-41DF-802C-6D5C4963D4B1}"/>
    <hyperlink ref="B596" r:id="rId595" tooltip="Grooming Gen Next in Indian Business" display="https://www.youtube.com/watch?v=nWRT_wgtDn0" xr:uid="{DBDF9C71-F236-4E4B-BB36-B31548A98904}"/>
    <hyperlink ref="B597" r:id="rId596" tooltip="Making Use of Tools for Ultimate Wellbeing" display="https://www.youtube.com/watch?v=5oxjfFsJ6TQ" xr:uid="{54424139-8175-48DE-B96F-599179114F66}"/>
    <hyperlink ref="B598" r:id="rId597" tooltip="How Do You Know If Guru's Grace is Upon You?" display="https://www.youtube.com/watch?v=O44nwK-nJZs" xr:uid="{D833450B-7E5B-40EA-835C-856CA0A78BA4}"/>
    <hyperlink ref="B599" r:id="rId598" tooltip="Setting the Ambience for Spiritual Growth" display="https://www.youtube.com/watch?v=agau0ogE48U" xr:uid="{CA7140F4-64F3-4E0B-BD06-238D2867697F}"/>
    <hyperlink ref="B600" r:id="rId599" tooltip="112-foot Adiyogis in 4 Corners of India" display="https://www.youtube.com/watch?v=QtzHtP3YdHA" xr:uid="{26980AC8-409D-47D0-97CA-F73D84A2ED56}"/>
    <hyperlink ref="B601" r:id="rId600" tooltip="How Do You Stop the Mind's Chatter?" display="https://www.youtube.com/watch?v=LNyJgNjCDuU" xr:uid="{49902451-A77D-47FC-8D93-856D044AB167}"/>
    <hyperlink ref="B602" r:id="rId601" tooltip="Karma: Your Life is Your Business and No One Else's" display="https://www.youtube.com/watch?v=nhltOgALW08" xr:uid="{65C21639-0737-457F-A777-845776F0DB15}"/>
    <hyperlink ref="B603" r:id="rId602" tooltip="Why has feminine worship almost disappeared today?" display="https://www.youtube.com/watch?v=jDzBqJKtI2Q" xr:uid="{749C4D98-0E92-43C7-BD8E-247EB23229E8}"/>
    <hyperlink ref="B604" r:id="rId603" tooltip="Enlightenment or Endarkenment? Which is Right?" display="https://www.youtube.com/watch?v=T3xlvs3mclE" xr:uid="{760A25D8-7BC8-4EEC-A76D-91BB0D632599}"/>
    <hyperlink ref="B605" r:id="rId604" tooltip="​Hero or Zero? What Are You?" display="https://www.youtube.com/watch?v=-9iebN1Rp3g" xr:uid="{773D6210-0AB6-4910-84D0-85804CAC655F}"/>
    <hyperlink ref="B606" r:id="rId605" tooltip="An Important Duty to Your Parents" display="https://www.youtube.com/watch?v=Scmx_9q9YBY" xr:uid="{C6F517FA-6E39-45E0-90E0-83250244319B}"/>
    <hyperlink ref="B607" r:id="rId606" tooltip="Where is the Mind Located?" display="https://www.youtube.com/watch?v=tMKuQZS6GBU" xr:uid="{B9D79FB5-85D6-4E15-B436-DAC0F383C228}"/>
    <hyperlink ref="B608" r:id="rId607" tooltip="The Guaranteed Love Affair" display="https://www.youtube.com/watch?v=Cz2NOxarkMs" xr:uid="{B7F5ED9A-4EE5-4D1A-84F3-7878CFB0D2E5}"/>
    <hyperlink ref="B609" r:id="rId608" tooltip="Motherhood and Career: Can They Go Together? - Juhi Chawla with Sadhguru" display="https://www.youtube.com/watch?v=bBoiIij3uhM" xr:uid="{EB995FF9-62D5-4656-AE07-860AFF9CF93A}"/>
    <hyperlink ref="B610" r:id="rId609" tooltip="Creating Better Human Beings" display="https://www.youtube.com/watch?v=gXKuuu8ckhQ" xr:uid="{EF4F3CD4-B22F-48A2-BFAF-EA845660FBA7}"/>
    <hyperlink ref="B611" r:id="rId610" tooltip="From &quot;More&quot; to &quot;All&quot;" display="https://www.youtube.com/watch?v=r_zQ9xD5n-0" xr:uid="{ABF4CBDB-971C-4EDC-8DEE-46043CF7B841}"/>
    <hyperlink ref="B612" r:id="rId611" tooltip="Stop Labeling Your Children" display="https://www.youtube.com/watch?v=57Uw6e3_yyM" xr:uid="{BA42267C-315C-4E24-B67E-C57CB5A88A00}"/>
    <hyperlink ref="B613" r:id="rId612" tooltip="A Plan and a Resolution for the New Year" display="https://www.youtube.com/watch?v=nZyINWdacdY" xr:uid="{43B60C01-0A2F-432D-BC93-46D02EB5C74C}"/>
    <hyperlink ref="B614" r:id="rId613" tooltip="The Fundamental Problem with Today's Education Systems" display="https://www.youtube.com/watch?v=8UG1ikrzOyA" xr:uid="{3CBE6102-0A84-43EE-9E32-3E9DE74F6073}"/>
    <hyperlink ref="B615" r:id="rId614" tooltip="What is the right code of conduct for a 13-year-old? - Dr. Kiran Bedi with Sadhguru" display="https://www.youtube.com/watch?v=BHrqYfQxL98" xr:uid="{9FEB602D-EF6C-4E71-9114-A6AC1462EB46}"/>
    <hyperlink ref="B616" r:id="rId615" tooltip="Striving for Spirituality" display="https://www.youtube.com/watch?v=cRAM52Tt7FI" xr:uid="{3FC17387-F019-4322-8E21-ED1E406BC804}"/>
    <hyperlink ref="B617" r:id="rId616" tooltip="The Significance of the Velliangiri Mountain" display="https://www.youtube.com/watch?v=s9qUHr__HWc" xr:uid="{6B5480B9-84F8-4095-BD2E-275298FA1204}"/>
    <hyperlink ref="B618" r:id="rId617" tooltip="Why are some children born with congenital illnesses? - Dr. Devi Shetty with Sadhguru" display="https://www.youtube.com/watch?v=vvDC9TSyfEg" xr:uid="{5FFA68A6-441F-4E00-897B-A8C46D68827C}"/>
    <hyperlink ref="B619" r:id="rId618" tooltip="Linga Bhairavi - A Window Into the Creation" display="https://www.youtube.com/watch?v=-6t6NcOFvt0" xr:uid="{C1037AC8-7AA9-458F-93C6-9FC68D012D07}"/>
    <hyperlink ref="B620" r:id="rId619" tooltip="​Margazhi, a time of stability - Part 2" display="https://www.youtube.com/watch?v=tkPBn22UGdk" xr:uid="{34627843-8DE9-4C9D-B2F3-EA2951BE79D5}"/>
    <hyperlink ref="B621" r:id="rId620" tooltip="​Margazhi, a time of stability - Part 1" display="https://www.youtube.com/watch?v=BwXQpkzx_WQ" xr:uid="{4C6C67EF-8FAB-41C2-94D3-F39991A838BF}"/>
    <hyperlink ref="B622" r:id="rId621" tooltip="Allowing Life to Touch You - Dr. Devi Shetty with Sadhguru" display="https://www.youtube.com/watch?v=iOwWGPhxSH4" xr:uid="{F7402358-5A31-4DC6-891F-D3761AF0898B}"/>
    <hyperlink ref="B623" r:id="rId622" tooltip="The Nation of Nepal: A Living, Tantric Body" display="https://www.youtube.com/watch?v=CE8D2zpn-yc" xr:uid="{2ACDEF56-8A07-4CF5-8DDB-0C97D978D5FB}"/>
    <hyperlink ref="B624" r:id="rId623" tooltip="Skill India. Don't Kill India - Dr. Kiran Bedi with Sadhguru" display="https://www.youtube.com/watch?v=kAMvYHqTWs0" xr:uid="{A76E80F1-06E6-47C8-B9A7-B00DD6E2B50C}"/>
    <hyperlink ref="B625" r:id="rId624" tooltip="Living Being or Psychological Case: What’s Your Choice?" display="https://www.youtube.com/watch?v=bvCOZh90n9M" xr:uid="{DC291877-D351-4358-90A8-964448567D4A}"/>
    <hyperlink ref="B626" r:id="rId625" tooltip="What Makes Kedarnath and Kashi so Powerful?" display="https://www.youtube.com/watch?v=lYsl9hFLsUE" xr:uid="{4B50302E-4775-4943-A5CA-7EFB6366B69F}"/>
    <hyperlink ref="B627" r:id="rId626" tooltip="Are Psychic Powers and Telepathy Real? Dr. Devi Shetty with Sadhguru" display="https://www.youtube.com/watch?v=dUilx0K-iBk" xr:uid="{FF33F790-0FE3-4E80-BB5B-AE355794F03B}"/>
    <hyperlink ref="B628" r:id="rId627" tooltip="God is in Your Genes ​ - The Science of Kula Gotra​" display="https://www.youtube.com/watch?v=7HotDVLH6Ak" xr:uid="{4166251A-5B83-4439-BDD9-6D2F056B7415}"/>
    <hyperlink ref="B629" r:id="rId628" tooltip="Sadhguru Introduces Isha INSIGHT - 2014" display="https://www.youtube.com/watch?v=oM6STRCbtbs" xr:uid="{F057CE89-27B5-42F8-8CD9-6489BF9F6CD6}"/>
    <hyperlink ref="B630" r:id="rId629" tooltip="Why Do Gurus Have Beards?" display="https://www.youtube.com/watch?v=_Pbr0L0KQb4" xr:uid="{AD4C76EA-86B6-4196-A632-4285055C9367}"/>
    <hyperlink ref="B631" r:id="rId630" tooltip="Troubled by Fear? Just Change Your Channel!" display="https://www.youtube.com/watch?v=K7hYf0yIK5w" xr:uid="{9F6E05C5-F3DD-44DA-8BDE-921B5FC8C0B4}"/>
    <hyperlink ref="B632" r:id="rId631" tooltip="How Do You Get Started With Spirituality?" display="https://www.youtube.com/watch?v=fdHjqVEQvLw" xr:uid="{B81DBCE8-D9B9-4385-B02C-BF4F973B3517}"/>
    <hyperlink ref="B633" r:id="rId632" tooltip="Health - A Partnership with the Source of Creation" display="https://www.youtube.com/watch?v=yMMUpzsK4Ec" xr:uid="{C1422092-F74F-4DE8-B085-7A047FF1A3B0}"/>
    <hyperlink ref="B634" r:id="rId633" tooltip="The Madness of Brahmacharya - Shekhar Kapur with Sadhguru" display="https://www.youtube.com/watch?v=ASypvyCrtxo" xr:uid="{5492BB5B-B979-4A86-B1A2-9129A5699542}"/>
    <hyperlink ref="B635" r:id="rId634" tooltip="Yoga for Strength Training - Is It Appropriate?" display="https://www.youtube.com/watch?v=bv4zpXr1Vuo" xr:uid="{F66B65CD-CE04-4F08-BA13-2F402916ECF7}"/>
    <hyperlink ref="B636" r:id="rId635" tooltip="What Keeps Bharat Together?" display="https://www.youtube.com/watch?v=bGk785ajauQ" xr:uid="{12C7F39E-7940-42EC-93E2-2C8720AD0536}"/>
    <hyperlink ref="B637" r:id="rId636" tooltip="Falling in Love With Everyone and Everything - Juhi Chawla with Sadhguru" display="https://www.youtube.com/watch?v=sAnEiZPkG3E" xr:uid="{D275E397-8EC4-41E8-B5B0-F0ED8F5A648F}"/>
    <hyperlink ref="B638" r:id="rId637" tooltip="Creating the Infrastructure for a Spiritual Movement" display="https://www.youtube.com/watch?v=XoI_saOMEk0" xr:uid="{D4706503-59CC-48A7-ADC8-CAD126D25B47}"/>
    <hyperlink ref="B639" r:id="rId638" tooltip="Can Classical Music Heal?" display="https://www.youtube.com/watch?v=TjOjwmylXyc" xr:uid="{0E47A635-07CE-4759-8D3D-1C20DF0AA449}"/>
    <hyperlink ref="B640" r:id="rId639" tooltip="Of Love and Life - Juhi Chawla In Conversation with Sadhguru" display="https://www.youtube.com/watch?v=Kgowgm1KeZ4" xr:uid="{6C4709DE-2D2C-4F1D-9242-1473C7DD4210}"/>
    <hyperlink ref="B641" r:id="rId640" tooltip="​Humanity, Yes! Morality, No!" display="https://www.youtube.com/watch?v=9Mo1cUvwR3s" xr:uid="{43BA66BF-5F90-492F-AFC0-4A173A76E732}"/>
    <hyperlink ref="B642" r:id="rId641" tooltip="The Beauty of Being Human - Juhi Chawla with Sadhguru" display="https://www.youtube.com/watch?v=ZwwcTd9iCHw" xr:uid="{00D3E2FC-34A3-4E4F-AB73-BAB865411837}"/>
    <hyperlink ref="B643" r:id="rId642" tooltip="The Essence of Indian Culture" display="https://www.youtube.com/watch?v=42SNpiK63A8" xr:uid="{213299A3-10F4-483D-99EA-D12ADDBAF580}"/>
    <hyperlink ref="B644" r:id="rId643" tooltip="Why Does Stress Happen?" display="https://www.youtube.com/watch?v=63BawpxUrXk" xr:uid="{F503A2D5-0498-49AF-AD7E-395D13E24F58}"/>
    <hyperlink ref="B645" r:id="rId644" tooltip="Is Life Predestined by Cosmic Will?" display="https://www.youtube.com/watch?v=IJ5BwKkvr5Y" xr:uid="{3A5B4BEF-1F84-48DD-9B95-DACC1B7E924A}"/>
    <hyperlink ref="B646" r:id="rId645" tooltip="How the Sun and Moon Can Influence the Human System" display="https://www.youtube.com/watch?v=FZPvRt-elg4" xr:uid="{BA0A2712-6991-4D6A-8064-78802DA5309C}"/>
    <hyperlink ref="B647" r:id="rId646" tooltip="Yoga: No Philosophies, Just Methods" display="https://www.youtube.com/watch?v=EwbGwhJaTLY" xr:uid="{12C87C03-6892-4EE7-B820-121BED58DEDC}"/>
    <hyperlink ref="B648" r:id="rId647" tooltip="Does Age Matter in Leadership?" display="https://www.youtube.com/watch?v=hkXHmWXZrdc" xr:uid="{328C727F-2E1E-4BB1-8E0F-3E87738589F1}"/>
    <hyperlink ref="B649" r:id="rId648" tooltip="Should Yoga Be Practiced Differently By Men and Women?" display="https://www.youtube.com/watch?v=ugD7RSBvPhM" xr:uid="{73EA3F68-B047-4AD5-9D15-74355859F918}"/>
    <hyperlink ref="B650" r:id="rId649" tooltip="Restlessness to Restfulness" display="https://www.youtube.com/watch?v=VrfvJhnUxR8" xr:uid="{D263B8CB-6DF7-4B00-BF66-C24F11C79852}"/>
    <hyperlink ref="B651" r:id="rId650" tooltip="The Symptoms of an ill Mind - Sadhguru talks in a Darshan at Isha Yoga Center, 2014" display="https://www.youtube.com/watch?v=_f7xDWZzn4c" xr:uid="{47E3AE34-2F45-4983-A2CF-A2F04F8333DB}"/>
    <hyperlink ref="B652" r:id="rId651" tooltip="​Going Beyond Just &quot;Talking&quot; Spirituality" display="https://www.youtube.com/watch?v=5KcJqE4jUpg" xr:uid="{FFBFA11C-A372-4F75-9C94-ECF2C225E719}"/>
    <hyperlink ref="B653" r:id="rId652" tooltip="Reaping the Benefits of Sadhana Pada" display="https://www.youtube.com/watch?v=zbqyNtTCY7U" xr:uid="{948D97AF-E4ED-421A-B4EB-B05DF80C2D4A}"/>
    <hyperlink ref="B654" r:id="rId653" tooltip="What is God's Fundamental Quality?" display="https://www.youtube.com/watch?v=5UKQ6aLHOVU" xr:uid="{F0C9EA19-F8EB-4328-B6FC-8245F0A6371F}"/>
    <hyperlink ref="B655" r:id="rId654" tooltip="Is It Okay to Donate Your Organs?" display="https://www.youtube.com/watch?v=D7BbDAf5SPc" xr:uid="{018A5FF5-4A7A-4352-AFF6-01A3AF491591}"/>
    <hyperlink ref="B656" r:id="rId655" tooltip="What are a person's duties?" display="https://www.youtube.com/watch?v=pZee2deAlsA" xr:uid="{CAA4E853-795F-4897-8BA4-0ACD8FC92B45}"/>
    <hyperlink ref="B657" r:id="rId656" tooltip="Why it's so hard to get your golf swing right!" display="https://www.youtube.com/watch?v=k4MgAeomLrU" xr:uid="{B6107AC9-D2EB-4386-A776-C500208BAE7E}"/>
    <hyperlink ref="B658" r:id="rId657" tooltip="What is Good, What is Bad?" display="https://www.youtube.com/watch?v=FJcHN6wzViA" xr:uid="{21740355-2B62-457F-86D2-043778269BC2}"/>
    <hyperlink ref="B659" r:id="rId658" tooltip="The Spiritual Significance of the Equinox" display="https://www.youtube.com/watch?v=bL_QRa7uoXY" xr:uid="{8663DF0F-E472-4F1A-9C7D-C32D2C067829}"/>
    <hyperlink ref="B660" r:id="rId659" tooltip="Moving India - JP Narayan with Sadhguru" display="https://www.youtube.com/watch?v=SwMyba_ajXk" xr:uid="{D3C2F59C-A871-4347-9015-7568BA97113D}"/>
    <hyperlink ref="B661" r:id="rId660" tooltip="What is the best way to stay healthy? - PC Reddy in conversation with Sadhguru," display="https://www.youtube.com/watch?v=bJggjXvB52c" xr:uid="{78DACC04-505D-4133-968E-D284048BFBC4}"/>
    <hyperlink ref="B662" r:id="rId661" tooltip="What is a Guru's Role?" display="https://www.youtube.com/watch?v=2F0JbjinerY" xr:uid="{556FCD81-4E3C-4782-BEA9-0CDC4F537CD3}"/>
    <hyperlink ref="B663" r:id="rId662" tooltip="Sadhguru on the Kashmir Flood Disaster" display="https://www.youtube.com/watch?v=4Ezr_12XqkY" xr:uid="{A5574E0F-D180-4421-BA5D-64B45D8E1B95}"/>
    <hyperlink ref="B664" r:id="rId663" tooltip="Is Cloning Okay?" display="https://www.youtube.com/watch?v=O3Ov0w9s6rc" xr:uid="{F6FC0335-B579-46FD-9249-E77CE7BB90D4}"/>
    <hyperlink ref="B665" r:id="rId664" tooltip="Of Mystics and Mistakes" display="https://www.youtube.com/watch?v=no_4kFroldQ" xr:uid="{26A1E753-4395-4DA9-B7CF-010A5A7F9417}"/>
    <hyperlink ref="B666" r:id="rId665" tooltip="Pournami - An Opportunity to Rise | Sadhguru" display="https://www.youtube.com/watch?v=ZW9R53MQ8lw" xr:uid="{B9090333-803B-499F-8493-FE712A4C6AF8}"/>
    <hyperlink ref="B667" r:id="rId666" tooltip="What should a 20-year-old do in life? - Sadhguru answers a Student in a Darshan at Isha Yoga Center" display="https://www.youtube.com/watch?v=4OBLAW7oQYo" xr:uid="{B2B68946-4AB9-427F-BD7F-D815F7DCC44B}"/>
    <hyperlink ref="B668" r:id="rId667" tooltip="How to Become Available to Grace? Sadhguru" display="https://www.youtube.com/watch?v=FZ5o-T-2im4" xr:uid="{82E10E94-C71C-4DAF-8A83-0B7C0C7F11D0}"/>
    <hyperlink ref="B669" r:id="rId668" tooltip="Shiva Doesn't Need Your Devotion | Sadhguru" display="https://www.youtube.com/watch?v=jAUJBmr4BTg" xr:uid="{F21DD8E4-62FF-42BB-A73A-85B79E8D6C2D}"/>
    <hyperlink ref="B670" r:id="rId669" tooltip="Is Suicide Justified?" display="https://www.youtube.com/watch?v=7EM3jeSvdBI" xr:uid="{CAA6CCD6-6591-4146-B912-F15A0EBF5648}"/>
    <hyperlink ref="B671" r:id="rId670" tooltip="The Benefits of Living in Consecrated Spaces | Sadhguru" display="https://www.youtube.com/watch?v=OuDbTMy9Q9E" xr:uid="{03E68888-C479-4B6C-8B4B-4B75C71E9F01}"/>
    <hyperlink ref="B672" r:id="rId671" tooltip="A 20-second Crash Course To Become More Receptive" display="https://www.youtube.com/watch?v=0MNViPAhZPE" xr:uid="{CDB586CD-3F8E-4EFD-A7ED-BE20417C192C}"/>
    <hyperlink ref="B673" r:id="rId672" tooltip="What matters in Spirituality - Your Effort or Grace?" display="https://www.youtube.com/watch?v=Cy5jH2Mdl0Q" xr:uid="{107AA1C0-395E-4B6B-AFCA-F53A37770BEC}"/>
    <hyperlink ref="B674" r:id="rId673" tooltip="What is the Real Meaning of Love - Juhi Chawla with Sadhguru" display="https://www.youtube.com/watch?v=fTkdd9Grm4Q" xr:uid="{8F0EC9EF-45E2-433B-BD7E-76A930F81D43}"/>
    <hyperlink ref="B675" r:id="rId674" tooltip="Karma and Memory" display="https://www.youtube.com/watch?v=zO8QzMWZbN4" xr:uid="{2CBA5D41-8CA6-4EAD-9AB8-2034E7DDC6BB}"/>
    <hyperlink ref="B676" r:id="rId675" tooltip="How Can We Experience Krishna? - Sadhguru" display="https://www.youtube.com/watch?v=LAaBLhGJ0jg" xr:uid="{FF985B52-F766-4814-A7A9-86E70B478CA3}"/>
    <hyperlink ref="B677" r:id="rId676" tooltip="Sadhguru at Mansarovar" display="https://www.youtube.com/watch?v=Ay-IdvZCkew" xr:uid="{6BCB11B7-956E-4DFF-929F-C8352ACCA09A}"/>
    <hyperlink ref="B678" r:id="rId677" tooltip="Temples Beyond Religion | Sadhguru" display="https://www.youtube.com/watch?v=LZQXuOP8lXQ" xr:uid="{AAD332C3-A995-452B-9FB9-ED1AC19F7C85}"/>
    <hyperlink ref="B679" r:id="rId678" tooltip="Language - A Common Conspiracy | Sadhguru" display="https://www.youtube.com/watch?v=jVQGU2MjrJc" xr:uid="{1F00AE54-F3E8-4F53-BF98-FBE341393A33}"/>
    <hyperlink ref="B680" r:id="rId679" tooltip="Sadhguru’s Independence Day Message 2014" display="https://www.youtube.com/watch?v=hX8fFLMKxnE" xr:uid="{42D7512F-4307-4568-BDAF-78B33F5A5835}"/>
    <hyperlink ref="B681" r:id="rId680" tooltip="Sadhguru on the Power of Feminine Energy - Shekhar Kapur with Sadhguru" display="https://www.youtube.com/watch?v=Hk10JWCX4JY" xr:uid="{22FE4550-D2C5-4778-A78A-A87B7CF61C8F}"/>
    <hyperlink ref="B682" r:id="rId681" tooltip="How to Deal with an Exploitative Spouse? Sadhguru" display="https://www.youtube.com/watch?v=mtETTbjKdWw" xr:uid="{626AA4C9-D6B9-4805-B0BE-CBD5F16E7BA3}"/>
    <hyperlink ref="B683" r:id="rId682" tooltip="Virender Sehwag Asks Sadhguru - Why Is Everyone After Money?" display="https://www.youtube.com/watch?v=oMoNZZoCJIY" xr:uid="{07B633DC-A8CD-45E5-AF9C-5CD1DA8504EE}"/>
    <hyperlink ref="B684" r:id="rId683" tooltip="Are Genetically Modified Foods Safe? - Dr. Devi Shetty with Sadhguru" display="https://www.youtube.com/watch?v=7cEgL5X-e1E" xr:uid="{2B030C69-E818-4E51-8552-C66A34E8C62C}"/>
    <hyperlink ref="B685" r:id="rId684" tooltip="Euthanasia: Is &quot;Mercy-Killing&quot; Right or Wrong? - Prasoon Joshi with Sadhguru" display="https://www.youtube.com/watch?v=f2bvuGMx8nI" xr:uid="{C4A092EA-B50A-40B9-980E-36E2E2E77618}"/>
    <hyperlink ref="B686" r:id="rId685" tooltip="Growing Spiritually Every Moment, Second and Day" display="https://www.youtube.com/watch?v=knaV_tvkEY4" xr:uid="{926C104E-7545-4FDD-A9F8-A4BE5E18E272}"/>
    <hyperlink ref="B687" r:id="rId686" tooltip="India SWOT Analysis Part 1 - Strengths and Weaknesses - Dr. Kiran Bedi with Sadhguru" display="https://www.youtube.com/watch?v=8ZsKgAUBaAg" xr:uid="{91CC3209-88B8-48CA-B0E3-0A75BEA12613}"/>
    <hyperlink ref="B688" r:id="rId687" tooltip="India SWOT Analysis Part 2 - Opportunities and Threats - Dr. Kiran Bedi with Sadhguru" display="https://www.youtube.com/watch?v=dkI4HBLMF4g" xr:uid="{90223847-7E28-42BE-A080-C1AEDD9C8150}"/>
    <hyperlink ref="B689" r:id="rId688" tooltip="Bharat: What Makes Us a Nation? - Dr. Kiran Bedi with Sadhguru" display="https://www.youtube.com/watch?v=VHEg5_o8HF4" xr:uid="{C33A2CE1-F66D-4C9D-B401-093C1C882040}"/>
    <hyperlink ref="B690" r:id="rId689" tooltip="The Depth of Indian Culture" display="https://www.youtube.com/watch?v=xTIKoD9E3ug" xr:uid="{911D0C4C-D120-4E3A-9C91-6CC5B8B9E107}"/>
    <hyperlink ref="B691" r:id="rId690" tooltip="What's Wrong with Our Medical Schools? - Sadhguru at Duke University with Tracy Gaudet" display="https://www.youtube.com/watch?v=asPuoGO-8Aw" xr:uid="{2E545550-278A-4D1E-88E0-408098DA470F}"/>
    <hyperlink ref="B692" r:id="rId691" tooltip="A Revolutionary Approach to Medicine - Sadhguru at Duke University with Tracy Gaudet" display="https://www.youtube.com/watch?v=AO9HRTZBNng" xr:uid="{AA466C31-9BC1-41BA-BED8-7F1542857EAC}"/>
    <hyperlink ref="B693" r:id="rId692" tooltip="Ayurveda, Siddha or Allopathy: What is the difference? - Dr. Devi Shetty with Sadhguru" display="https://www.youtube.com/watch?v=P13kVHP4W0A" xr:uid="{01425895-F040-4AA8-8AB2-AFEE491A5F22}"/>
    <hyperlink ref="B694" r:id="rId693" tooltip="Creating Health from Within" display="https://www.youtube.com/watch?v=Vae88T30OF4" xr:uid="{3FDDFFEC-0090-465C-8730-EE3C3501458A}"/>
    <hyperlink ref="B695" r:id="rId694" tooltip="Dr. Devi Shetty in Conversation with Sadhguru - Live Webstream June 28" display="https://www.youtube.com/watch?v=zd27TSl2NiA" xr:uid="{8F42E9F6-38A7-4D57-80BF-C96C58B29E6A}"/>
    <hyperlink ref="B696" r:id="rId695" tooltip="Participating in Making the Nation | Anupam Kher with Sadhguru" display="https://www.youtube.com/watch?v=yUn2rGkhUwk" xr:uid="{0F0A7203-A3B4-4915-A1A5-8FFF1D10A78E}"/>
    <hyperlink ref="B697" r:id="rId696" tooltip="Democracy is not a Spectator Sport | Dr. Jayaprakash Narayan with Sadhguru" display="https://www.youtube.com/watch?v=snr4J1YCOwU" xr:uid="{D6A54B48-53ED-4320-93D7-EC806902C91A}"/>
    <hyperlink ref="B698" r:id="rId697" tooltip="Stopping vs Making &quot;The Nation&quot; | Actor Siddharth with Sadhguru" display="https://www.youtube.com/watch?v=VEw8-DJllVw" xr:uid="{47312EFF-240E-412B-A559-734BE5DC8471}"/>
    <hyperlink ref="B699" r:id="rId698" tooltip="Dr. Kiran Bedi with Sadhguru - Making of a Nation" display="https://www.youtube.com/watch?v=CvbXYB21p4o" xr:uid="{B2ACC3E6-46A1-4953-AC2E-FB88682D267D}"/>
    <hyperlink ref="B700" r:id="rId699" tooltip="Power is not Poison | Dr. Jayaprakash Narayan with Sadhguru" display="https://www.youtube.com/watch?v=XfY2Q7Ien_k" xr:uid="{EF477939-E337-488C-BE23-ADB4628487C7}"/>
    <hyperlink ref="B701" r:id="rId700" tooltip="Training Indians to be Leaders - Dr. Prathap Reddy in conversation with Sadhguru" display="https://www.youtube.com/watch?v=s82lFRyD-yE" xr:uid="{67006B1F-5D4B-4090-911E-BBE8BB603DBA}"/>
    <hyperlink ref="B702" r:id="rId701" tooltip="What Keeps Indian Culture Alive? - Tarun Tahiliani with Sadhguru" display="https://www.youtube.com/watch?v=J5y23zeh0Ew" xr:uid="{C2995B8B-65FB-4B66-9F56-A9F8A77D70B9}"/>
    <hyperlink ref="B703" r:id="rId702" tooltip="What Does India Need From Its Prime Minister? - Anupam Kher with Sadhguru" display="https://www.youtube.com/watch?v=l6IGgCBBgJk" xr:uid="{8A1F9C9F-8A29-4968-90B7-091C2EC3CC86}"/>
    <hyperlink ref="B704" r:id="rId703" tooltip="How to Stop Corruption? Sadhguru [Election 2014]" display="https://www.youtube.com/watch?v=bHwZ6ufJZXw" xr:uid="{2DE3F690-A247-4FE2-857D-3B72BE0F58FA}"/>
    <hyperlink ref="B705" r:id="rId704" tooltip="Why these Ups and Downs? Sadhguru" display="https://www.youtube.com/watch?v=DrPAT_QLFwM" xr:uid="{09E1B079-18D9-420D-BB69-CF54D6CC93BD}"/>
    <hyperlink ref="B706" r:id="rId705" tooltip="&quot;Yoga For Today&quot; Dilip Cherian with Sadhguru | Through the Mystic Eye" display="https://www.youtube.com/watch?v=swbuOphSmm4" xr:uid="{75E631DA-AE0B-4B3E-9775-D19236C02C31}"/>
    <hyperlink ref="B707" r:id="rId706" tooltip="Why Are We Here? Sadhguru" display="https://www.youtube.com/watch?v=j7anHtF6xN4" xr:uid="{B68BD782-2B61-4498-9CDA-FFB56216BA6B}"/>
    <hyperlink ref="B708" r:id="rId707" tooltip="Tarun Tahiliani with Sadhguru | Through the Mystic Eye" display="https://www.youtube.com/watch?v=ArEGYzPR6Gg" xr:uid="{4D627605-F5A4-4034-A64A-17BA84E68D04}"/>
    <hyperlink ref="B709" r:id="rId708" tooltip="How to Avoid Anger? Sadhguru" display="https://www.youtube.com/watch?v=QAsJvKsd2Xk" xr:uid="{491810FA-AE07-4374-81DC-707CF78910BF}"/>
    <hyperlink ref="B710" r:id="rId709" tooltip="Jasti Chelameswar with Sadhguru | Through the Mystic Eye" display="https://www.youtube.com/watch?v=-Bn7zJDzTM0" xr:uid="{421E4EA4-0573-4445-8D7B-1F92481E5CF2}"/>
    <hyperlink ref="B711" r:id="rId710" tooltip="Culture Beyond Compare - Prasoon Joshi with Sadhguru" display="https://www.youtube.com/watch?v=zslCZse0TEs" xr:uid="{42663AA1-0298-4031-8CA7-EBB57446753B}"/>
    <hyperlink ref="B712" r:id="rId711" tooltip="Population Explosion | Sadhguru" display="https://www.youtube.com/watch?v=HgLhlAC_jEk" xr:uid="{94ACE67D-AED1-48B2-BD12-3BA5937F7114}"/>
    <hyperlink ref="B713" r:id="rId712" tooltip="Pandit Jasraj with Sadhguru | Through the Mystic Eye" display="https://www.youtube.com/watch?v=YozeWD8q2VY" xr:uid="{485C9E0E-5C5D-45AE-976E-4F21FCDE2BB2}"/>
    <hyperlink ref="B714" r:id="rId713" tooltip="Forget Expectations, Just Hit the Ball! - Virender Sehwag with Sadhguru" display="https://www.youtube.com/watch?v=cqEujfGWlhs" xr:uid="{977FBD12-1B15-48B7-8CBD-86752B07183D}"/>
    <hyperlink ref="B715" r:id="rId714" tooltip="It's Cool Man!" display="https://www.youtube.com/watch?v=bGObTk05_dQ" xr:uid="{3EDA61A7-2218-4540-A204-F7D7F9AB77A2}"/>
    <hyperlink ref="B716" r:id="rId715" tooltip="Anupam Kher with Sadhguru | Through the Mystic Eye" display="https://www.youtube.com/watch?v=PiHksypY8ew" xr:uid="{CAF504E1-EAE4-4025-84CE-CEEBD63785EB}"/>
    <hyperlink ref="B717" r:id="rId716" tooltip="Sadhguru on Aastha Channel Every Week" display="https://www.youtube.com/watch?v=RPqqT1csiPQ" xr:uid="{4A91262D-4DF4-405B-8300-641933D732A4}"/>
    <hyperlink ref="B718" r:id="rId717" tooltip="Dr. Prathap C. Reddy with Sadhguru | Through the Mystic Eye" display="https://www.youtube.com/watch?v=6yQ0zN-QMGE" xr:uid="{3690AB97-0852-4191-B230-EB35F57261E8}"/>
    <hyperlink ref="B719" r:id="rId718" tooltip="Leela - The Path of the Playful" display="https://www.youtube.com/watch?v=mU6xNwie_mY" xr:uid="{B3248A13-8D6B-4C19-B588-AE9E58ABD2E1}"/>
    <hyperlink ref="B720" r:id="rId719" tooltip="Sadhguru on the Essence of Education - Shekhar Kapur with Sadhguru" display="https://www.youtube.com/watch?v=Qc4eNVswmDk" xr:uid="{9740A7E2-719E-4FDF-A6B6-A7FB62A14032}"/>
    <hyperlink ref="B721" r:id="rId720" tooltip="&quot;Leela -- The Path of the Playful&quot;  Online Video Series" display="https://www.youtube.com/watch?v=Kd2EoX7NsT8" xr:uid="{3E6B8DD8-BDFE-4BC4-8780-04D37F3C1669}"/>
    <hyperlink ref="B722" r:id="rId721" tooltip="How Do You Choose A Name For Your Child?" display="https://www.youtube.com/watch?v=aAk7KaGhsRA" xr:uid="{DAF4D8CC-EECE-4A4A-BEB7-1BA5287BDC3C}"/>
    <hyperlink ref="B723" r:id="rId722" tooltip="Vak Shuddhi - Effect of Sound &amp; Speech On Human" display="https://www.youtube.com/watch?v=5qiEdmuekL4" xr:uid="{5151F329-C2D8-4C8F-9E2D-8D8CFE5FCEE5}"/>
    <hyperlink ref="B724" r:id="rId723" tooltip="The True Purpose of Yoga - Exploring the True Potential of Being Human" display="https://www.youtube.com/watch?v=zEAd2z1knwc" xr:uid="{899790CC-0A88-4B26-BE23-0037A73ED113}"/>
    <hyperlink ref="B725" r:id="rId724" tooltip="The Health Benefits of Yoga - How Yoga Helps You Stay Healthy" display="https://www.youtube.com/watch?v=-2IcOOUqNgI" xr:uid="{C19BBF98-8C52-4404-8BAE-5CB92C8C70C8}"/>
    <hyperlink ref="B726" r:id="rId725" tooltip="Stress Relief - How Yoga Makes Stress-free Living Possible" display="https://www.youtube.com/watch?v=njXHQ5ajKLg" xr:uid="{7CF58A93-0D54-4C3B-8A54-47740C8818E9}"/>
    <hyperlink ref="B727" r:id="rId726" tooltip="What Can We Learn from Nelson Mandela's Life - by Sadhguru" display="https://www.youtube.com/watch?v=z3x3VFyEcZM" xr:uid="{925CE8C2-50ED-4734-B614-8FFCDACB94C6}"/>
    <hyperlink ref="B728" r:id="rId727" tooltip="Shivanga - Becoming a Limb of Shiva" display="https://www.youtube.com/watch?v=GUptC6iwfBw" xr:uid="{CFF42F5E-4C09-4BC5-B293-92631CE5846B}"/>
    <hyperlink ref="B729" r:id="rId728" tooltip="Why is the Vilva Leaf Dear to Shiva?" display="https://www.youtube.com/watch?v=C5KkVXydeHg" xr:uid="{4BE3109E-3117-44F0-A836-612A38C78AD7}"/>
    <hyperlink ref="B730" r:id="rId729" tooltip="The Significance of Kalabhairava -- The Most Fearsome Form of Shiva" display="https://www.youtube.com/watch?v=rgDQoGx0czY" xr:uid="{8760BA47-ACE0-454F-8A27-74FDA7638C54}"/>
    <hyperlink ref="B731" r:id="rId730" tooltip="Healthy Food and a Proper Diet -- How Does One Decide?" display="https://www.youtube.com/watch?v=k4NUlfqqT9I" xr:uid="{41A64919-6058-4BBC-BD31-5B358DAED3DF}"/>
    <hyperlink ref="B732" r:id="rId731" tooltip="How Do I Know if I am Enlightened?" display="https://www.youtube.com/watch?v=H0_-an5hio8" xr:uid="{B03CE82D-3112-4411-BF0C-1A23206372B8}"/>
    <hyperlink ref="B733" r:id="rId732" tooltip="The Root of Violence and Conflict - Sadhguru" display="https://www.youtube.com/watch?v=VVHeP9dfc3k" xr:uid="{FAE98554-3138-4399-A014-156127425864}"/>
    <hyperlink ref="B734" r:id="rId733" tooltip="Through the Mystic Eye - Headlines Today Series" display="https://www.youtube.com/watch?v=5rsFKqn4Mm0" xr:uid="{DD460DFD-CFA1-4051-BF9D-3282E7DE63D3}"/>
    <hyperlink ref="B735" r:id="rId734" tooltip="Through the Mystic Eye with Pandit Jasraj" display="https://www.youtube.com/watch?v=s4UgVF1-WZk" xr:uid="{41ED7194-A340-44B7-965B-2849F63902FA}"/>
    <hyperlink ref="B736" r:id="rId735" tooltip="Sadhguru on Leadership, Success, Growth of Business, Inclusive Economics and More..." display="https://www.youtube.com/watch?v=AUXvA5--qTY" xr:uid="{F77C7C77-5700-49D5-9CCD-E10B3EAA7F49}"/>
    <hyperlink ref="B737" r:id="rId736" tooltip="Are Ayurveda and Siddha Better Than Allopathy? - Sadhguru" display="https://www.youtube.com/watch?v=uQJWVimeQeo" xr:uid="{CBE05B72-E590-40AE-8306-226FAABC072D}"/>
    <hyperlink ref="B738" r:id="rId737" tooltip="What's the Problem with Medical Schools? - Sadhguru at Duke University with Tracy Gaudet" display="https://www.youtube.com/watch?v=SGCdpmWQLns" xr:uid="{B486FFB1-1FA6-4D04-8792-4E300AE3FC3F}"/>
    <hyperlink ref="B739" r:id="rId738" tooltip="Through the Mystic Eye - Sadhguru with KV Kamath - Headlines Today" display="https://www.youtube.com/watch?v=kcYXD4olqPE" xr:uid="{EEAB0CC4-2BB4-4E28-B98F-B4F55D157782}"/>
    <hyperlink ref="B740" r:id="rId739" tooltip="A Revolutionary Approach to the Future of Medicine - Sadhguru at Duke University with Tracy Gaudet" display="https://www.youtube.com/watch?v=xswUGZOVdc4" xr:uid="{895DA4A0-0E6E-454C-B062-35B7C2FFE285}"/>
    <hyperlink ref="B741" r:id="rId740" tooltip="How to Experience Good Health? - Sadhguru at Duke University with Tracy Gaudet" display="https://www.youtube.com/watch?v=RHyYZy3kj0s" xr:uid="{3F7E6385-22C4-4E54-A982-3E73C5D0813B}"/>
    <hyperlink ref="B742" r:id="rId741" tooltip="Greed Is Good - Sadhguru and KV Kamath Discuss Corporate Greed" display="https://www.youtube.com/watch?v=mg42lspGI58" xr:uid="{B820C44C-D89F-43FF-B967-945A566BB84B}"/>
    <hyperlink ref="B743" r:id="rId742" tooltip="Can Work be Used as Sadhana?" display="https://www.youtube.com/watch?v=bXK-cEAOvac" xr:uid="{37CCC72C-4E60-4B62-A129-97D3E9A499E6}"/>
    <hyperlink ref="B744" r:id="rId743" tooltip="Devotion - A Different Dimension of Intelligence" display="https://www.youtube.com/watch?v=htJ_hL9ctbU" xr:uid="{B3F70EBF-8EF9-4433-8EA7-422A41759399}"/>
    <hyperlink ref="B745" r:id="rId744" tooltip="Be in Upasana" display="https://www.youtube.com/watch?v=pWBWs7s0oA8" xr:uid="{1A64C218-276B-4D29-AE47-9851F2BA6BB2}"/>
    <hyperlink ref="B746" r:id="rId745" tooltip="Is Ignorance Bliss?" display="https://www.youtube.com/watch?v=GBsXZ7iHSd8" xr:uid="{136B9791-D81B-4F8B-94C7-F19E951CA821}"/>
    <hyperlink ref="B747" r:id="rId746" tooltip="How To End Genetic Cycles? By Sadhguru (Part 2)" display="https://www.youtube.com/watch?v=knaeEfd1t1c" xr:uid="{B3CEB02E-47D8-4CD0-838E-30DA024D9EFD}"/>
    <hyperlink ref="B748" r:id="rId747" tooltip="How To End Genetic Cycles? By Sadhguru (Part 1)" display="https://www.youtube.com/watch?v=Q6RjCNF-bg0" xr:uid="{8DC052FD-366B-423F-A123-4C186D961539}"/>
    <hyperlink ref="B749" r:id="rId748" tooltip="The Science Behind Sanatan Dharma" display="https://www.youtube.com/watch?v=jbUHzLNkOiM" xr:uid="{2F7B4A0E-96B4-4207-9DEA-318FCB6482B9}"/>
    <hyperlink ref="B750" r:id="rId749" tooltip="How to Live at Ease - Sadhguru (Part 2)" display="https://www.youtube.com/watch?v=YSDhcG1Ww_Y" xr:uid="{B8BE3D5B-A4A7-4DDA-AA91-F5F8EC4581C9}"/>
    <hyperlink ref="B751" r:id="rId750" tooltip="How to Live at Ease - Sadhguru (Part 1)" display="https://www.youtube.com/watch?v=w1VH_UHeZko" xr:uid="{039838E0-96A4-4066-8EE4-9C58D549DD0B}"/>
    <hyperlink ref="B752" r:id="rId751" tooltip="Thanjavur Brihadeeswara Temple" display="https://www.youtube.com/watch?v=70Rm7Fm_EtI" xr:uid="{E019CF27-42A9-4293-8DD6-A539487B5ADC}"/>
    <hyperlink ref="B753" r:id="rId752" tooltip="Accessing Higher Dimensions of Life" display="https://www.youtube.com/watch?v=Q56f_RX-jS4" xr:uid="{0881F5A8-760B-444D-B384-BDADAD70075B}"/>
    <hyperlink ref="B754" r:id="rId753" tooltip="Becoming Utterly Ignorant" display="https://www.youtube.com/watch?v=mlu9GeNiwuM" xr:uid="{B0957081-B074-4878-8CBA-B76AFDD005C7}"/>
    <hyperlink ref="B755" r:id="rId754" tooltip="The End of Suffering" display="https://www.youtube.com/watch?v=3amX-jVo4-U" xr:uid="{555984C2-C2C9-4356-8DEB-0043AF4F9AB1}"/>
    <hyperlink ref="B756" r:id="rId755" tooltip="What is Yoga? - Sadhguru - Part 3" display="https://www.youtube.com/watch?v=bODvB_U5ixo" xr:uid="{93DCCCDE-25F6-440C-99C2-27FC982B3776}"/>
    <hyperlink ref="B757" r:id="rId756" tooltip="What is Yoga? -  Sadhguru - Part 2" display="https://www.youtube.com/watch?v=Wf4PcE3Szyc" xr:uid="{D64F1EF0-B647-4D0C-AF90-9F2A7306929C}"/>
    <hyperlink ref="B758" r:id="rId757" tooltip="What Is Yoga? - Sadhguru - Part 1" display="https://www.youtube.com/watch?v=XLk5yks9c_Q" xr:uid="{2A551C5D-C9C1-4779-990B-88FFA843AEDD}"/>
    <hyperlink ref="B759" r:id="rId758" tooltip="The Hidden Sound of Existence" display="https://www.youtube.com/watch?v=1KBryb0wnlg" xr:uid="{E2D10941-EBB2-4650-BCD0-8144F8AF4536}"/>
    <hyperlink ref="B760" r:id="rId759" tooltip="Shiva as the Adiyogi" display="https://www.youtube.com/watch?v=pDLW0NC49Dg" xr:uid="{6965BAFA-5EF2-439C-A6CD-2F1AE4B9CFE2}"/>
    <hyperlink ref="B761" r:id="rId760" tooltip="Significance of a Live Guru" display="https://www.youtube.com/watch?v=-F8-auGIUpk" xr:uid="{4BA7D497-036C-442A-8C70-C816A708CDB8}"/>
    <hyperlink ref="B762" r:id="rId761" tooltip="Difference Between Devotion and Addiction? - Sadhguru" display="https://www.youtube.com/watch?v=Jninm8r1v1g" xr:uid="{7FF31344-48C3-4E65-A823-6B2CCC14DAC1}"/>
    <hyperlink ref="B763" r:id="rId762" tooltip="Hyderabad Bomb Blast &amp; Violence - Sadhguru Speaks (Part 2)" display="https://www.youtube.com/watch?v=jDOd9pdebB0" xr:uid="{62CF112F-A8F8-4E21-B45E-9D90485E0B42}"/>
    <hyperlink ref="B764" r:id="rId763" tooltip="Hyderabad Bomb Blast &amp; Violence - Sadhguru Speaks (Part 1)" display="https://www.youtube.com/watch?v=X0_ptGQGhfw" xr:uid="{184EC3FD-191A-40AC-A16B-3FE617ECA0FA}"/>
    <hyperlink ref="B765" r:id="rId764" tooltip="What is Devotion?" display="https://www.youtube.com/watch?v=9c6U_iZ3qBg" xr:uid="{F58A2F42-DCCF-4DDD-9F02-C865B3D6B876}"/>
    <hyperlink ref="B766" r:id="rId765" tooltip="How to be a Volunteer in every part of Life?" display="https://www.youtube.com/watch?v=UPmhk_h_y9w" xr:uid="{9F1EF159-0A3D-4983-88EE-FD251FFFEB4D}"/>
    <hyperlink ref="B767" r:id="rId766" tooltip="Watch Sadhguru's Experience of Education with CEO of EduComp" display="https://www.youtube.com/watch?v=Ey24zdSY84A" xr:uid="{97E7750D-70F3-4709-BB18-30EC8A1C4A16}"/>
    <hyperlink ref="B768" r:id="rId767" tooltip="What Decides Our Success? - Sadhguru" display="https://www.youtube.com/watch?v=9Kea0ac0XuE" xr:uid="{8DE9E26D-9168-4426-8423-00A856E68AEE}"/>
    <hyperlink ref="B769" r:id="rId768" tooltip="How to Find Your Guru?" display="https://www.youtube.com/watch?v=haHvmxSPMno" xr:uid="{9ACCC192-3C90-4879-89E8-DC33BC743FD0}"/>
    <hyperlink ref="B770" r:id="rId769" tooltip="Is Inception Possible?" display="https://www.youtube.com/watch?v=DHS3tMFrmuA" xr:uid="{A49E2998-0F71-43D0-A147-29010D9E385E}"/>
    <hyperlink ref="B771" r:id="rId770" tooltip="What is the Best Thing You Can do for Your Guru?" display="https://www.youtube.com/watch?v=VqRjFxvmkWY" xr:uid="{1EC21671-DC07-4C97-8C9C-DE0AF6E4054B}"/>
    <hyperlink ref="B772" r:id="rId771" tooltip="Being Human" display="https://www.youtube.com/watch?v=L_2Xx_nzmYw" xr:uid="{08BE90E8-B97A-46E9-B718-A0C64B4DC45B}"/>
    <hyperlink ref="B773" r:id="rId772" tooltip="Sadhguru Speaks with CEO of SRL (Part 3)" display="https://www.youtube.com/watch?v=RUz7uC-qfBw" xr:uid="{8D01061F-97C6-42F8-BC02-23C0D03A756E}"/>
    <hyperlink ref="B774" r:id="rId773" tooltip="Sadhguru Speaks with CEO of SRL (Part 2)" display="https://www.youtube.com/watch?v=Ad1QV0v38vI" xr:uid="{9A7F0D83-413C-4B4F-B72D-49C7931B1837}"/>
    <hyperlink ref="B775" r:id="rId774" tooltip="Sadhguru Speaks with CEO of SRL (Part 1)" display="https://www.youtube.com/watch?v=DYJlJzuxALw" xr:uid="{7E1E7B80-C71D-41A4-AB0E-77A3B2D6B24F}"/>
    <hyperlink ref="B776" r:id="rId775" tooltip="Why Poverty and Suffering?" display="https://www.youtube.com/watch?v=JM_xzNp0kfg" xr:uid="{5264FF22-1D2B-4EFD-9126-C71E2B396220}"/>
    <hyperlink ref="B777" r:id="rId776" tooltip="How to Overcome Fear?" display="https://www.youtube.com/watch?v=uV_CGpMsEhY" xr:uid="{805DE612-A542-4049-B164-74C302FB692F}"/>
    <hyperlink ref="B778" r:id="rId777" tooltip="Gang-Rape on Delhi Bus - Sadhguru Speaks (Part 1)" display="https://www.youtube.com/watch?v=YK6WOFxCrjI" xr:uid="{8AA491D3-1426-4F29-B8A3-C27A176879DA}"/>
    <hyperlink ref="B779" r:id="rId778" tooltip="Gang-Rape on Delhi Bus - Sadhguru Speaks (Part 2)" display="https://www.youtube.com/watch?v=0KQjmGSK7lA" xr:uid="{FDEA6404-B809-4A91-8EF2-FCA66AAE0A46}"/>
    <hyperlink ref="B780" r:id="rId779" tooltip="Why Do We Seek Success in Relationships?" display="https://www.youtube.com/watch?v=RjXCSSlKtkI" xr:uid="{BE4208E3-FA78-42F2-9812-10AA54E4314F}"/>
    <hyperlink ref="B781" r:id="rId780" tooltip="UNIFY - December 21 2012" display="https://www.youtube.com/watch?v=X5DOeWlf3Hc" xr:uid="{5EFE1713-425D-4653-83DF-31630C007B46}"/>
    <hyperlink ref="B782" r:id="rId781" tooltip="Difference Between Alertness &amp; Awareness" display="https://www.youtube.com/watch?v=va5iJSmm168" xr:uid="{5EB4D897-C971-4C45-AEF1-9D54CBFCC846}"/>
    <hyperlink ref="B783" r:id="rId782" tooltip="Still is for Always" display="https://www.youtube.com/watch?v=_FRnuiBZ0BY" xr:uid="{158ED6E7-C3B2-4D33-B67B-34596FAF9F7A}"/>
    <hyperlink ref="B784" r:id="rId783" tooltip="Raising Human Consciousness" display="https://www.youtube.com/watch?v=K_HDrDrkLi0" xr:uid="{C0BD23F3-B1F5-47F0-BEDC-F5487E1EDF0C}"/>
    <hyperlink ref="B785" r:id="rId784" tooltip="Become the Master of Your Own Destiny" display="https://www.youtube.com/watch?v=ezGT1s7icnE" xr:uid="{A1115AFE-298A-4377-B863-26E89D1C70CE}"/>
    <hyperlink ref="B786" r:id="rId785" tooltip="Caught Up In Time" display="https://www.youtube.com/watch?v=3ku2kSoeEZo" xr:uid="{DD297432-1559-49C1-A38D-783EF752C0E9}"/>
    <hyperlink ref="B787" r:id="rId786" tooltip="Can a Woman be a Guru? - &quot;Women in Spirituality&quot; Series" display="https://www.youtube.com/watch?v=T0ErH04Aujk" xr:uid="{BF6DB8FC-8BFB-4D43-A4C3-6C2D7DCC63F5}"/>
    <hyperlink ref="B788" r:id="rId787" tooltip="Where is the Time for Yoga?" display="https://www.youtube.com/watch?v=sGjinhkxL7Y" xr:uid="{A4D0FA5E-AB32-4469-B3F0-ABD340017FB7}"/>
    <hyperlink ref="B789" r:id="rId788" tooltip="Adultery - Sadhguru" display="https://www.youtube.com/watch?v=5nkbmQeJvr8" xr:uid="{DAFF40B1-55E7-4E9F-B668-E6A61B2134FC}"/>
    <hyperlink ref="B790" r:id="rId789" tooltip="Stop Creating" display="https://www.youtube.com/watch?v=hJgAelRzsQY" xr:uid="{FB1FF6F8-2495-4860-9B90-D6B885984B67}"/>
    <hyperlink ref="B791" r:id="rId790" tooltip="Temples, Not a Place of Prayer" display="https://www.youtube.com/watch?v=c7vDH10zVT8" xr:uid="{ED3ED7CE-DAF2-4675-A18F-E37F4E21F0A5}"/>
    <hyperlink ref="B792" r:id="rId791" tooltip="Karma, Yoga of Action" display="https://www.youtube.com/watch?v=6KXT19MvjZ4" xr:uid="{29D57A41-248E-43AC-AE9B-D71D1EAE93E8}"/>
    <hyperlink ref="B793" r:id="rId792" tooltip="What is an Aura?" display="https://www.youtube.com/watch?v=fs8zCOeKFss" xr:uid="{57670311-4643-48EB-905C-DC90F08A0E6B}"/>
    <hyperlink ref="B794" r:id="rId793" tooltip="Devotion in the Corporate World" display="https://www.youtube.com/watch?v=6sLxUkDbEhU" xr:uid="{1E067662-11D2-43B7-A0DB-09522670FDA5}"/>
    <hyperlink ref="B795" r:id="rId794" tooltip="Women and Kriya Yoga ­- &quot;Women in Spirituality&quot; Series" display="https://www.youtube.com/watch?v=VzsY8-aiX7M" xr:uid="{F8E51B09-B093-4CE8-9DB9-9300D0AFE9D0}"/>
    <hyperlink ref="B796" r:id="rId795" tooltip="Define Inner Beauty" display="https://www.youtube.com/watch?v=2DW9Sq41ffY" xr:uid="{65A5FB2A-D960-43BE-A45B-6099F7FD85D9}"/>
    <hyperlink ref="B797" r:id="rId796" tooltip="Drop Your Philosophies" display="https://www.youtube.com/watch?v=hGPSydmezJE" xr:uid="{9450B1BF-1121-42E7-8FAA-7F78D3BA6251}"/>
    <hyperlink ref="B798" r:id="rId797" tooltip="Delphi, Greece, A Temple Built by Yogis" display="https://www.youtube.com/watch?v=awx7izTX5jQ" xr:uid="{3C5E7B1B-DE4C-42FB-B227-8B8FA64D3C98}"/>
    <hyperlink ref="B799" r:id="rId798" tooltip="Success with Sadhana" display="https://www.youtube.com/watch?v=SGsEW1mbwGA" xr:uid="{B9825C04-DB43-48D8-9A9D-55D026F84B03}"/>
    <hyperlink ref="B800" r:id="rId799" tooltip="Vibhuti, the Sacred Ash" display="https://www.youtube.com/watch?v=h2NL0eRaKIs" xr:uid="{0DD5E9E9-3D23-4633-BAD4-7769FC2554AA}"/>
    <hyperlink ref="B801" r:id="rId800" tooltip="Insight Into Depression" display="https://www.youtube.com/watch?v=hzvT0vy5cjE" xr:uid="{C66AEFEE-7232-4D36-B33D-247BB03ECAEC}"/>
    <hyperlink ref="B802" r:id="rId801" tooltip="Dimension Beyond the Physical" display="https://www.youtube.com/watch?v=WJWXf2A0Nb4" xr:uid="{4DE490AD-7C49-4543-9853-7BDC3EA82980}"/>
    <hyperlink ref="B803" r:id="rId802" tooltip="How to Live Happily? - Sadhguru Answers" display="https://www.youtube.com/watch?v=ChTnwpkCMhg" xr:uid="{7A183017-7EBB-49A5-9E2F-29CDFC891E0C}"/>
    <hyperlink ref="B804" r:id="rId803" tooltip="Role of a Spiritual Guide - Sadhguru at IIT Madras (Part II)" display="https://www.youtube.com/watch?v=wVcwAmI9bQs" xr:uid="{E3034B1A-A308-4E97-AD14-12F86950A9B2}"/>
    <hyperlink ref="B805" r:id="rId804" tooltip="No Such Thing as Renunciation - Sadhguru at IIT Madras (Part III)" display="https://www.youtube.com/watch?v=P7w01SFudeA" xr:uid="{C5D96B45-7F55-420A-B13D-45E394C0ACD3}"/>
    <hyperlink ref="B806" r:id="rId805" tooltip="Yoga Brings Clarity, Not Confusion - Sadhguru at IIT Madras (Part IV)" display="https://www.youtube.com/watch?v=DfdsIDUyKSk" xr:uid="{1E4D6A33-CACF-4DF6-A8AA-79258C1E124C}"/>
    <hyperlink ref="B807" r:id="rId806" tooltip="Water Has Memory - Sadhguru at IIT Madras (Part V)" display="https://www.youtube.com/watch?v=6C1p4HUHlfE" xr:uid="{F6F5232D-EC4B-4464-8B8B-1CF60D72C68F}"/>
    <hyperlink ref="B808" r:id="rId807" tooltip="What is the Best Direction and Position to Sleep In?" display="https://www.youtube.com/watch?v=SNdeNyI3SdQ" xr:uid="{1D259B77-D3F6-4E3F-94C6-D259D4479473}"/>
    <hyperlink ref="B809" r:id="rId808" tooltip="Does God Exist? - Sadhguru" display="https://www.youtube.com/watch?v=z9GXI_9DXF0" xr:uid="{FF5D2C73-B1BC-484A-9095-2D3EDF341D8C}"/>
    <hyperlink ref="B810" r:id="rId809" tooltip="How Can I Evolve?" display="https://www.youtube.com/watch?v=J1X2uy2QDx4" xr:uid="{C0A35CF2-831D-469F-BBE1-4FD49F0B38DD}"/>
    <hyperlink ref="B811" r:id="rId810" tooltip="Why Am I Stressed? - Sadhguru on Stress" display="https://www.youtube.com/watch?v=3J-cYxxHQGQ" xr:uid="{8D2568C6-8812-4EAF-BE8A-F03E900D831C}"/>
    <hyperlink ref="B812" r:id="rId811" tooltip="Who Controls Our Life?" display="https://www.youtube.com/watch?v=hjrbb94z2WI" xr:uid="{EF328A14-BBC4-4793-B093-B100E339C44E}"/>
    <hyperlink ref="B813" r:id="rId812" tooltip="How Can the Mind Be Quiet?" display="https://www.youtube.com/watch?v=e2EPuGabgpc" xr:uid="{1AAC82E2-48F9-40EA-B1F4-24C32D0CFB8E}"/>
    <hyperlink ref="B814" r:id="rId813" tooltip="How Do I Deal With Desire?" display="https://www.youtube.com/watch?v=uoIXz3KcwME" xr:uid="{E8F73335-DCE5-458A-B01B-6EA5B2943D72}"/>
    <hyperlink ref="B815" r:id="rId814" tooltip="Enhancing Your Capabilities" display="https://www.youtube.com/watch?v=ccrKGu0MXSc" xr:uid="{F1C4A8D4-3CB0-4334-8D77-A6B4FAC51EDC}"/>
    <hyperlink ref="B816" r:id="rId815" tooltip="Why So Much Suffering in the World?" display="https://www.youtube.com/watch?v=LMkOhmjJhk0" xr:uid="{8555E3A2-EBA3-4D74-9200-8EE1DE942F3E}"/>
    <hyperlink ref="B817" r:id="rId816" tooltip="Why Misery?" display="https://www.youtube.com/watch?v=uWAGOjBpO0k" xr:uid="{78C39955-4CFC-44B2-8E03-5982E13FCDB6}"/>
    <hyperlink ref="B818" r:id="rId817" tooltip="Getting Stoned, Without Drugs" display="https://www.youtube.com/watch?v=yL_fgyXXnSM" xr:uid="{7352EE88-5BD1-4AE2-BDEB-02F74DC6F99A}"/>
    <hyperlink ref="B819" r:id="rId818" tooltip="Perceiving Life Beyond Logic" display="https://www.youtube.com/watch?v=2_aZEZ5NIbE" xr:uid="{6B1BE8CF-D61F-48FB-AE9B-8B955AEA6AD3}"/>
    <hyperlink ref="B820" r:id="rId819" tooltip="Prayer is Not a Long-Distance Call" display="https://www.youtube.com/watch?v=xPrmBcU0cEI" xr:uid="{1597E233-47E8-40A6-8D2A-CA697D2FE65A}"/>
    <hyperlink ref="B821" r:id="rId820" tooltip="Measuring Spiritual Progress" display="https://www.youtube.com/watch?v=OZT6QObqrAI" xr:uid="{2BD40660-CC95-41B3-BED6-44C0BBC9B1A9}"/>
    <hyperlink ref="B822" r:id="rId821" tooltip="What Will Happen in the Future?" display="https://www.youtube.com/watch?v=cpkth_tjqAg" xr:uid="{3347853C-CC9A-49D0-8820-DAE90AC3B192}"/>
    <hyperlink ref="B823" r:id="rId822" tooltip="Keep the Bhakti Out" display="https://www.youtube.com/watch?v=SukisKJve7o" xr:uid="{06A9B1B7-CFD7-4ED3-B0D7-473CA4B5A0CA}"/>
    <hyperlink ref="B824" r:id="rId823" tooltip="Living Fully, Dying Gracefully" display="https://www.youtube.com/watch?v=I1YoW_Urm9M" xr:uid="{E670689E-E24C-4AD8-ADD1-1B0954F44309}"/>
    <hyperlink ref="B825" r:id="rId824" tooltip="How to Make Religion Inspiring?" display="https://www.youtube.com/watch?v=9Db9LywSI08" xr:uid="{8C2E734E-D566-45CF-A343-62BDF2B67618}"/>
    <hyperlink ref="B826" r:id="rId825" tooltip="Going Beyond Morality, Part I" display="https://www.youtube.com/watch?v=N4Tln5kWM9I" xr:uid="{17771577-C5AC-4040-B4A6-0F4EBAC0A526}"/>
    <hyperlink ref="B827" r:id="rId826" tooltip="Going Beyond Morality, Part II" display="https://www.youtube.com/watch?v=AHS1c_vqjxI" xr:uid="{FF44B672-3808-4C63-9E95-06DE20E14CBB}"/>
    <hyperlink ref="B828" r:id="rId827" tooltip="Going Beyond Stress" display="https://www.youtube.com/watch?v=OHI85Qg7WI4" xr:uid="{FD37FAB8-C0E9-4B52-859A-D2660B5C9744}"/>
    <hyperlink ref="B829" r:id="rId828" tooltip="Why Must Handicapped Children Suffer?" display="https://www.youtube.com/watch?v=BtPrmLLHtKY" xr:uid="{2FAA2FA0-2A4A-4C10-8E2A-1F2E8A212190}"/>
    <hyperlink ref="B830" r:id="rId829" tooltip="What is God?" display="https://www.youtube.com/watch?v=tZ0e8JRu_9U" xr:uid="{9A140922-C7CC-4680-A6B8-F03CAF27F3D1}"/>
    <hyperlink ref="B831" r:id="rId830" tooltip="What is Truth?" display="https://www.youtube.com/watch?v=ACRMDblJuZI" xr:uid="{291CB414-3F02-4E7E-AEB9-E6AF40901C28}"/>
    <hyperlink ref="B832" r:id="rId831" tooltip="How to Make My Thoughts Pure?" display="https://www.youtube.com/watch?v=mjWU9l1mWsU" xr:uid="{167E750F-C934-421E-9EBD-1AB0D5BFFA19}"/>
    <hyperlink ref="B833" r:id="rId832" tooltip="What is Surrender?" display="https://www.youtube.com/watch?v=TMHhylNs-3Q" xr:uid="{25CDBF6E-44BE-4F86-8CBC-8D65E9FF4488}"/>
    <hyperlink ref="B834" r:id="rId833" tooltip="Shambhavi Mahamudra, A True Miracle" display="https://www.youtube.com/watch?v=mWm-CztZqsg" xr:uid="{D8F53D84-4DEF-4BE8-819E-7804C073A5C4}"/>
    <hyperlink ref="B835" r:id="rId834" tooltip="Body, A Vehicle to the Beyond" display="https://www.youtube.com/watch?v=llludb_1j58" xr:uid="{15740839-7C10-424B-B1A9-32542977BCA3}"/>
    <hyperlink ref="B836" r:id="rId835" tooltip="Intelligence vs. Belief" display="https://www.youtube.com/watch?v=3omVb8Xr184" xr:uid="{03352E1F-6EC6-4452-817C-00E392EADB77}"/>
    <hyperlink ref="B837" r:id="rId836" tooltip="Why Religion and Conflict?" display="https://www.youtube.com/watch?v=ZxoxPapPxXk" xr:uid="{75F01FF6-FB2F-4865-B4E7-3ACA151B8A3E}"/>
    <hyperlink ref="B838" r:id="rId837" tooltip="Realization, A True Revolution" display="https://www.youtube.com/watch?v=1B3HLega3xk" xr:uid="{38670523-7A58-42BB-B597-C64589097A49}"/>
    <hyperlink ref="B839" r:id="rId838" tooltip="Spirituality, Taking a Step Within" display="https://www.youtube.com/watch?v=rbYdXbEVm6E" xr:uid="{09A04944-85F2-479E-B757-A07B2700B71A}"/>
    <hyperlink ref="B840" r:id="rId839" tooltip="The Science of Being Successful" display="https://www.youtube.com/watch?v=ed7pFle2yM8" xr:uid="{910F72B4-9962-44BF-A697-A76914783B81}"/>
    <hyperlink ref="B841" r:id="rId840" tooltip="Impact of Solar Flares on Human Consciousness" display="https://www.youtube.com/watch?v=hCCNpPNigVc" xr:uid="{8F966CB1-9C03-462C-9CCB-140A80C26093}"/>
    <hyperlink ref="B842" r:id="rId841" tooltip="Sadhguru on the God Particle - Higgs Boson (Part 2)" display="https://www.youtube.com/watch?v=SfSxB27Nexc" xr:uid="{66A21920-1DA6-4D7D-ADF8-4FA56EB1B36B}"/>
    <hyperlink ref="B843" r:id="rId842" tooltip="Sadhguru on the God Particle - Higgs Boson (Part 1)" display="https://www.youtube.com/watch?v=l6H7-GKCDBQ" xr:uid="{7F3B004D-5457-4BC5-8E9B-1E8CE23086DC}"/>
    <hyperlink ref="B844" r:id="rId843" xr:uid="{F35799D6-C6CA-4CD3-9AAE-DADE4918B875}"/>
    <hyperlink ref="B845" r:id="rId844" xr:uid="{AB22C7D9-FC9C-4A80-B1FF-C41F0DDC5546}"/>
  </hyperlinks>
  <pageMargins left="0.7" right="0.7" top="0.75" bottom="0.75" header="0.3" footer="0.3"/>
  <pageSetup paperSize="9" orientation="portrait" horizontalDpi="4294967293" verticalDpi="4294967293" r:id="rId84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Hari Thapliyal</dc:creator>
  <cp:lastModifiedBy>Hari Thapliyal</cp:lastModifiedBy>
  <dcterms:created xsi:type="dcterms:W3CDTF">2017-09-18T05:30:59Z</dcterms:created>
  <dcterms:modified xsi:type="dcterms:W3CDTF">2017-09-18T12:08:02Z</dcterms:modified>
</cp:coreProperties>
</file>